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G大学事業推進事務室\02 国際日本学\01 修了認定要項+別紙様式（2019.6_外付けにバックアップ済）\02 【様式】学生が修了認定のために提出する書類\01_学習記録シート\"/>
    </mc:Choice>
  </mc:AlternateContent>
  <bookViews>
    <workbookView xWindow="0" yWindow="0" windowWidth="28800" windowHeight="11820"/>
  </bookViews>
  <sheets>
    <sheet name="01 利用方法" sheetId="9" r:id="rId1"/>
    <sheet name="02 履修証明書の取得まで" sheetId="2" r:id="rId2"/>
    <sheet name="03 国際日本学学習記録" sheetId="6" r:id="rId3"/>
  </sheets>
  <definedNames>
    <definedName name="_xlnm.Print_Area" localSheetId="0">'01 利用方法'!$A$1:$P$33</definedName>
    <definedName name="_xlnm.Print_Area" localSheetId="1">'02 履修証明書の取得まで'!$1:$29</definedName>
    <definedName name="_xlnm.Print_Area" localSheetId="2">'03 国際日本学学習記録'!$A$1:$Q$65</definedName>
  </definedNames>
  <calcPr calcId="162913"/>
</workbook>
</file>

<file path=xl/calcChain.xml><?xml version="1.0" encoding="utf-8"?>
<calcChain xmlns="http://schemas.openxmlformats.org/spreadsheetml/2006/main">
  <c r="M62" i="6" l="1"/>
  <c r="M61" i="6"/>
  <c r="M53" i="6"/>
  <c r="M36" i="6"/>
  <c r="M24" i="6"/>
  <c r="M16" i="6"/>
  <c r="M60" i="6" l="1"/>
  <c r="M23" i="6"/>
  <c r="M12" i="6"/>
  <c r="M13" i="6"/>
  <c r="M11" i="6" l="1"/>
  <c r="M14" i="6"/>
  <c r="M15" i="6"/>
  <c r="M17" i="6"/>
  <c r="M10" i="6"/>
  <c r="M18" i="6" s="1"/>
  <c r="B6" i="2" s="1"/>
  <c r="D15" i="2" s="1"/>
  <c r="M25" i="6"/>
  <c r="M30" i="6" s="1"/>
  <c r="C6" i="2" s="1"/>
  <c r="M26" i="6"/>
  <c r="M27" i="6"/>
  <c r="M28" i="6"/>
  <c r="M29" i="6"/>
  <c r="M22" i="6"/>
  <c r="M35" i="6"/>
  <c r="M37" i="6"/>
  <c r="M38" i="6"/>
  <c r="M39" i="6"/>
  <c r="M40" i="6"/>
  <c r="M41" i="6"/>
  <c r="M42" i="6"/>
  <c r="M43" i="6"/>
  <c r="M44" i="6"/>
  <c r="M45" i="6"/>
  <c r="M46" i="6"/>
  <c r="M47" i="6"/>
  <c r="M34" i="6"/>
  <c r="M48" i="6" s="1"/>
  <c r="D6" i="2" s="1"/>
  <c r="D18" i="2" s="1"/>
  <c r="D17" i="2" l="1"/>
  <c r="C18" i="2"/>
  <c r="C17" i="2"/>
  <c r="D16" i="2"/>
  <c r="C16" i="2"/>
  <c r="D14" i="2"/>
  <c r="C14" i="2"/>
  <c r="C15" i="2"/>
  <c r="M63" i="6"/>
  <c r="M64" i="6" s="1"/>
  <c r="F6" i="2" s="1"/>
  <c r="D21" i="2" s="1"/>
  <c r="C22" i="2" l="1"/>
  <c r="D22" i="2"/>
  <c r="C21" i="2"/>
  <c r="N31" i="9"/>
  <c r="N30" i="9"/>
  <c r="N29" i="9"/>
  <c r="N28" i="9"/>
  <c r="N27" i="9"/>
  <c r="N26" i="9"/>
  <c r="N25" i="9"/>
  <c r="N24" i="9"/>
  <c r="N23" i="9"/>
  <c r="N22" i="9"/>
  <c r="N21" i="9"/>
  <c r="M55" i="6"/>
  <c r="M54" i="6"/>
  <c r="M56" i="6" s="1"/>
  <c r="E6" i="2" l="1"/>
  <c r="D19" i="2" s="1"/>
  <c r="N32" i="9"/>
  <c r="C19" i="2" l="1"/>
  <c r="C20" i="2"/>
  <c r="D20" i="2"/>
  <c r="G6" i="2"/>
  <c r="C25" i="2"/>
  <c r="D26" i="2" s="1"/>
</calcChain>
</file>

<file path=xl/sharedStrings.xml><?xml version="1.0" encoding="utf-8"?>
<sst xmlns="http://schemas.openxmlformats.org/spreadsheetml/2006/main" count="172" uniqueCount="88">
  <si>
    <t>授業コード</t>
    <rPh sb="0" eb="2">
      <t>ジュギョウ</t>
    </rPh>
    <phoneticPr fontId="2"/>
  </si>
  <si>
    <t>担当教員</t>
    <rPh sb="0" eb="2">
      <t>タントウ</t>
    </rPh>
    <rPh sb="2" eb="4">
      <t>キョウイン</t>
    </rPh>
    <phoneticPr fontId="2"/>
  </si>
  <si>
    <t>№</t>
    <phoneticPr fontId="2"/>
  </si>
  <si>
    <t>科　目　名</t>
    <rPh sb="0" eb="1">
      <t>カ</t>
    </rPh>
    <rPh sb="2" eb="3">
      <t>メ</t>
    </rPh>
    <rPh sb="4" eb="5">
      <t>メイ</t>
    </rPh>
    <phoneticPr fontId="2"/>
  </si>
  <si>
    <t>曜日</t>
    <rPh sb="0" eb="2">
      <t>ヨウビ</t>
    </rPh>
    <phoneticPr fontId="2"/>
  </si>
  <si>
    <t>時限</t>
    <rPh sb="0" eb="2">
      <t>ジゲン</t>
    </rPh>
    <phoneticPr fontId="2"/>
  </si>
  <si>
    <t>イングリッシュ
コミュニケーション</t>
    <phoneticPr fontId="2"/>
  </si>
  <si>
    <t>留学</t>
    <rPh sb="0" eb="2">
      <t>リュウガク</t>
    </rPh>
    <phoneticPr fontId="2"/>
  </si>
  <si>
    <t>留　学</t>
    <rPh sb="0" eb="1">
      <t>トメ</t>
    </rPh>
    <rPh sb="2" eb="3">
      <t>ガク</t>
    </rPh>
    <phoneticPr fontId="2"/>
  </si>
  <si>
    <t>留学先</t>
    <rPh sb="0" eb="2">
      <t>リュウガク</t>
    </rPh>
    <rPh sb="2" eb="3">
      <t>サキ</t>
    </rPh>
    <phoneticPr fontId="2"/>
  </si>
  <si>
    <t>期間</t>
    <rPh sb="0" eb="2">
      <t>キカン</t>
    </rPh>
    <phoneticPr fontId="2"/>
  </si>
  <si>
    <t>目　的</t>
    <rPh sb="0" eb="1">
      <t>メ</t>
    </rPh>
    <rPh sb="2" eb="3">
      <t>テキ</t>
    </rPh>
    <phoneticPr fontId="2"/>
  </si>
  <si>
    <t>国 際 体 験</t>
    <rPh sb="0" eb="1">
      <t>クニ</t>
    </rPh>
    <rPh sb="2" eb="3">
      <t>サイ</t>
    </rPh>
    <rPh sb="4" eb="5">
      <t>カラダ</t>
    </rPh>
    <rPh sb="6" eb="7">
      <t>シルシ</t>
    </rPh>
    <phoneticPr fontId="2"/>
  </si>
  <si>
    <t>合計</t>
    <rPh sb="0" eb="2">
      <t>ゴウケイ</t>
    </rPh>
    <phoneticPr fontId="2"/>
  </si>
  <si>
    <t>年度</t>
    <rPh sb="0" eb="1">
      <t>ネン</t>
    </rPh>
    <rPh sb="1" eb="2">
      <t>ド</t>
    </rPh>
    <phoneticPr fontId="2"/>
  </si>
  <si>
    <t>例</t>
    <rPh sb="0" eb="1">
      <t>レイ</t>
    </rPh>
    <phoneticPr fontId="2"/>
  </si>
  <si>
    <t>単位</t>
    <rPh sb="0" eb="2">
      <t>タンイ</t>
    </rPh>
    <phoneticPr fontId="2"/>
  </si>
  <si>
    <t>※①</t>
    <phoneticPr fontId="2"/>
  </si>
  <si>
    <t>※②</t>
    <phoneticPr fontId="2"/>
  </si>
  <si>
    <t>※③</t>
    <phoneticPr fontId="2"/>
  </si>
  <si>
    <t>ゲートウェイ</t>
    <phoneticPr fontId="2"/>
  </si>
  <si>
    <t>※④</t>
    <phoneticPr fontId="2"/>
  </si>
  <si>
    <t>国際日本学は、「ゲートウェイ」「イングリッシュコミュニケーション」「留学」「国際体験」の４つの科目群で構成されています。</t>
    <rPh sb="0" eb="2">
      <t>コクサイ</t>
    </rPh>
    <rPh sb="2" eb="5">
      <t>ニホンガク</t>
    </rPh>
    <rPh sb="34" eb="36">
      <t>リュウガク</t>
    </rPh>
    <rPh sb="38" eb="40">
      <t>コクサイ</t>
    </rPh>
    <rPh sb="40" eb="42">
      <t>タイケン</t>
    </rPh>
    <rPh sb="47" eb="49">
      <t>カモク</t>
    </rPh>
    <rPh sb="49" eb="50">
      <t>グン</t>
    </rPh>
    <rPh sb="51" eb="53">
      <t>コウセイ</t>
    </rPh>
    <phoneticPr fontId="2"/>
  </si>
  <si>
    <t>授業コードはシラバスなどで確認し、正確に入力してください。</t>
    <rPh sb="0" eb="2">
      <t>ジュギョウ</t>
    </rPh>
    <rPh sb="13" eb="15">
      <t>カクニン</t>
    </rPh>
    <rPh sb="17" eb="19">
      <t>セイカク</t>
    </rPh>
    <rPh sb="20" eb="22">
      <t>ニュウリョク</t>
    </rPh>
    <phoneticPr fontId="2"/>
  </si>
  <si>
    <t>履修</t>
    <rPh sb="0" eb="2">
      <t>リシュウ</t>
    </rPh>
    <phoneticPr fontId="2"/>
  </si>
  <si>
    <t>済</t>
  </si>
  <si>
    <t>単位数</t>
    <rPh sb="0" eb="3">
      <t>タンイスウ</t>
    </rPh>
    <phoneticPr fontId="2"/>
  </si>
  <si>
    <t>単位
修得</t>
    <rPh sb="0" eb="2">
      <t>タンイ</t>
    </rPh>
    <rPh sb="3" eb="5">
      <t>シュウトク</t>
    </rPh>
    <phoneticPr fontId="2"/>
  </si>
  <si>
    <t>講義型</t>
    <rPh sb="0" eb="2">
      <t>コウギ</t>
    </rPh>
    <rPh sb="2" eb="3">
      <t>ガタ</t>
    </rPh>
    <phoneticPr fontId="2"/>
  </si>
  <si>
    <t>セミナー型・プロジェクト型</t>
    <rPh sb="4" eb="5">
      <t>ガタ</t>
    </rPh>
    <rPh sb="12" eb="13">
      <t>ガタ</t>
    </rPh>
    <phoneticPr fontId="2"/>
  </si>
  <si>
    <r>
      <t xml:space="preserve">ゲートウェイ
</t>
    </r>
    <r>
      <rPr>
        <sz val="11"/>
        <color rgb="FFFFFF00"/>
        <rFont val="HGPｺﾞｼｯｸM"/>
        <family val="3"/>
        <charset val="128"/>
      </rPr>
      <t>講義型</t>
    </r>
    <rPh sb="7" eb="9">
      <t>コウギ</t>
    </rPh>
    <rPh sb="9" eb="10">
      <t>ガタ</t>
    </rPh>
    <phoneticPr fontId="2"/>
  </si>
  <si>
    <r>
      <t xml:space="preserve">ゲートウェイ
</t>
    </r>
    <r>
      <rPr>
        <sz val="9"/>
        <color rgb="FFFFFF00"/>
        <rFont val="HGPｺﾞｼｯｸM"/>
        <family val="3"/>
        <charset val="128"/>
      </rPr>
      <t>プロジェクト型・セミナー型</t>
    </r>
    <rPh sb="13" eb="14">
      <t>カタ</t>
    </rPh>
    <rPh sb="19" eb="20">
      <t>カタ</t>
    </rPh>
    <phoneticPr fontId="2"/>
  </si>
  <si>
    <t>学生証番号</t>
    <rPh sb="0" eb="3">
      <t>ガクセイショウ</t>
    </rPh>
    <rPh sb="3" eb="5">
      <t>バンゴウ</t>
    </rPh>
    <phoneticPr fontId="2"/>
  </si>
  <si>
    <t>氏　　名</t>
    <rPh sb="0" eb="1">
      <t>シ</t>
    </rPh>
    <rPh sb="3" eb="4">
      <t>ナ</t>
    </rPh>
    <phoneticPr fontId="2"/>
  </si>
  <si>
    <t>所　　属</t>
    <rPh sb="0" eb="1">
      <t>トコロ</t>
    </rPh>
    <rPh sb="3" eb="4">
      <t>ゾク</t>
    </rPh>
    <phoneticPr fontId="2"/>
  </si>
  <si>
    <t>シートの上部に学生証番号、所属、氏名を記入してください。</t>
    <rPh sb="4" eb="6">
      <t>ジョウブ</t>
    </rPh>
    <rPh sb="7" eb="10">
      <t>ガクセイショウ</t>
    </rPh>
    <rPh sb="10" eb="12">
      <t>バンゴウ</t>
    </rPh>
    <rPh sb="13" eb="15">
      <t>ショゾク</t>
    </rPh>
    <rPh sb="16" eb="18">
      <t>シメイ</t>
    </rPh>
    <rPh sb="19" eb="21">
      <t>キニュウ</t>
    </rPh>
    <phoneticPr fontId="2"/>
  </si>
  <si>
    <t>【１】</t>
    <phoneticPr fontId="2"/>
  </si>
  <si>
    <t>【２】</t>
    <phoneticPr fontId="2"/>
  </si>
  <si>
    <t>ゲートウェイ（講義型）の最初の行は、入力例です。</t>
    <rPh sb="7" eb="9">
      <t>コウギ</t>
    </rPh>
    <rPh sb="9" eb="10">
      <t>ガタ</t>
    </rPh>
    <rPh sb="12" eb="14">
      <t>サイショ</t>
    </rPh>
    <rPh sb="15" eb="16">
      <t>ギョウ</t>
    </rPh>
    <rPh sb="18" eb="20">
      <t>ニュウリョク</t>
    </rPh>
    <rPh sb="20" eb="21">
      <t>レイ</t>
    </rPh>
    <phoneticPr fontId="2"/>
  </si>
  <si>
    <t>国際日本学は、「ゲートウェイ」「イングリッシュコミュニケーション」「留学」「国際体験」の４つの科目群で構成されています。</t>
    <phoneticPr fontId="2"/>
  </si>
  <si>
    <t>履修した国際日本学の科目の情報を、それぞれの区分に対応する表へ入力してください。</t>
    <rPh sb="13" eb="15">
      <t>ジョウホウ</t>
    </rPh>
    <rPh sb="22" eb="24">
      <t>クブン</t>
    </rPh>
    <rPh sb="25" eb="27">
      <t>タイオウ</t>
    </rPh>
    <phoneticPr fontId="2"/>
  </si>
  <si>
    <t>利用方法</t>
    <rPh sb="0" eb="2">
      <t>リヨウ</t>
    </rPh>
    <rPh sb="2" eb="4">
      <t>ホウホウ</t>
    </rPh>
    <phoneticPr fontId="2"/>
  </si>
  <si>
    <t>左端の各科目群名をクリックすると、短い説明が表示されます。詳しくは上で示したWebページ等を参考にしてください。</t>
    <rPh sb="0" eb="2">
      <t>ヒダリハシ</t>
    </rPh>
    <rPh sb="3" eb="4">
      <t>カク</t>
    </rPh>
    <rPh sb="4" eb="6">
      <t>カモク</t>
    </rPh>
    <rPh sb="6" eb="7">
      <t>グン</t>
    </rPh>
    <rPh sb="7" eb="8">
      <t>メイ</t>
    </rPh>
    <rPh sb="17" eb="18">
      <t>ミジカ</t>
    </rPh>
    <rPh sb="19" eb="21">
      <t>セツメイ</t>
    </rPh>
    <rPh sb="22" eb="24">
      <t>ヒョウジ</t>
    </rPh>
    <rPh sb="29" eb="30">
      <t>クワ</t>
    </rPh>
    <rPh sb="33" eb="34">
      <t>ウエ</t>
    </rPh>
    <rPh sb="35" eb="36">
      <t>シメ</t>
    </rPh>
    <rPh sb="44" eb="45">
      <t>ナド</t>
    </rPh>
    <rPh sb="46" eb="48">
      <t>サンコウ</t>
    </rPh>
    <phoneticPr fontId="2"/>
  </si>
  <si>
    <t>　　国際日本学に関するWebページは</t>
    <rPh sb="2" eb="4">
      <t>コクサイ</t>
    </rPh>
    <rPh sb="4" eb="7">
      <t>ニホンガク</t>
    </rPh>
    <rPh sb="8" eb="9">
      <t>カン</t>
    </rPh>
    <phoneticPr fontId="2"/>
  </si>
  <si>
    <t>　　　あと</t>
    <phoneticPr fontId="2"/>
  </si>
  <si>
    <t>単位　　　</t>
    <rPh sb="0" eb="2">
      <t>タンイ</t>
    </rPh>
    <phoneticPr fontId="2"/>
  </si>
  <si>
    <t>ゲートウェイ（講義型）</t>
    <rPh sb="7" eb="9">
      <t>コウギ</t>
    </rPh>
    <rPh sb="9" eb="10">
      <t>ガタ</t>
    </rPh>
    <phoneticPr fontId="2"/>
  </si>
  <si>
    <t>ゲートウェイ
（プロジェクト型・セミナー型）</t>
    <rPh sb="14" eb="15">
      <t>ガタ</t>
    </rPh>
    <rPh sb="20" eb="21">
      <t>ガタ</t>
    </rPh>
    <phoneticPr fontId="2"/>
  </si>
  <si>
    <t>留学</t>
    <rPh sb="0" eb="2">
      <t>リュウガク</t>
    </rPh>
    <phoneticPr fontId="2"/>
  </si>
  <si>
    <t>最低単位数まで</t>
    <rPh sb="0" eb="2">
      <t>サイテイ</t>
    </rPh>
    <rPh sb="2" eb="5">
      <t>タンイスウ</t>
    </rPh>
    <phoneticPr fontId="2"/>
  </si>
  <si>
    <t>イングリッシュ
コミュニケーション</t>
    <phoneticPr fontId="2"/>
  </si>
  <si>
    <t>有効単位数合計</t>
    <rPh sb="0" eb="2">
      <t>ユウコウ</t>
    </rPh>
    <rPh sb="2" eb="5">
      <t>タンイスウ</t>
    </rPh>
    <rPh sb="5" eb="7">
      <t>ゴウケイ</t>
    </rPh>
    <phoneticPr fontId="2"/>
  </si>
  <si>
    <t>【3】</t>
    <phoneticPr fontId="2"/>
  </si>
  <si>
    <t>留学/渡航先</t>
    <rPh sb="0" eb="2">
      <t>リュウガク</t>
    </rPh>
    <rPh sb="3" eb="5">
      <t>トコウ</t>
    </rPh>
    <rPh sb="5" eb="6">
      <t>サキ</t>
    </rPh>
    <phoneticPr fontId="2"/>
  </si>
  <si>
    <t>「授業コード」・「科目名」・「単位数」・「年度」・「ターム」・「曜日」・「時限」・「担当教員」・「単位修得」の項目を入力してください。</t>
    <rPh sb="1" eb="3">
      <t>ジュギョウ</t>
    </rPh>
    <rPh sb="9" eb="11">
      <t>カモク</t>
    </rPh>
    <rPh sb="11" eb="12">
      <t>メイ</t>
    </rPh>
    <rPh sb="15" eb="18">
      <t>タンイスウ</t>
    </rPh>
    <rPh sb="21" eb="23">
      <t>ネンド</t>
    </rPh>
    <rPh sb="32" eb="34">
      <t>ヨウビ</t>
    </rPh>
    <rPh sb="37" eb="39">
      <t>ジゲン</t>
    </rPh>
    <rPh sb="42" eb="44">
      <t>タントウ</t>
    </rPh>
    <rPh sb="44" eb="46">
      <t>キョウイン</t>
    </rPh>
    <rPh sb="49" eb="51">
      <t>タンイ</t>
    </rPh>
    <rPh sb="51" eb="53">
      <t>シュウトク</t>
    </rPh>
    <rPh sb="55" eb="57">
      <t>コウモク</t>
    </rPh>
    <rPh sb="58" eb="60">
      <t>ニュウリョク</t>
    </rPh>
    <phoneticPr fontId="2"/>
  </si>
  <si>
    <t>英語III (総合) (2)</t>
    <rPh sb="0" eb="2">
      <t>エイゴ</t>
    </rPh>
    <rPh sb="7" eb="9">
      <t>ソウゴウ</t>
    </rPh>
    <phoneticPr fontId="2"/>
  </si>
  <si>
    <t>T1-T2</t>
  </si>
  <si>
    <t>木</t>
  </si>
  <si>
    <t>インターンシップ・ボランティア</t>
    <phoneticPr fontId="2"/>
  </si>
  <si>
    <t>あなたが今まで修得した「国際日本学」の単位は以下の通りです。</t>
    <rPh sb="4" eb="5">
      <t>イマ</t>
    </rPh>
    <rPh sb="12" eb="14">
      <t>コクサイ</t>
    </rPh>
    <rPh sb="14" eb="17">
      <t>ニホンガク</t>
    </rPh>
    <rPh sb="19" eb="21">
      <t>タンイ</t>
    </rPh>
    <rPh sb="22" eb="24">
      <t>イカ</t>
    </rPh>
    <rPh sb="25" eb="26">
      <t>トオ</t>
    </rPh>
    <phoneticPr fontId="2"/>
  </si>
  <si>
    <t>あなたの修得した単位のうち、有効な単位数は以下の通りです。</t>
    <rPh sb="8" eb="10">
      <t>タンイ</t>
    </rPh>
    <rPh sb="14" eb="16">
      <t>ユウコウ</t>
    </rPh>
    <rPh sb="17" eb="20">
      <t>タンイスウ</t>
    </rPh>
    <rPh sb="21" eb="23">
      <t>イカ</t>
    </rPh>
    <rPh sb="24" eb="25">
      <t>トオ</t>
    </rPh>
    <phoneticPr fontId="2"/>
  </si>
  <si>
    <t>修得単位小計</t>
    <rPh sb="2" eb="4">
      <t>タンイ</t>
    </rPh>
    <rPh sb="4" eb="6">
      <t>ショウケイ</t>
    </rPh>
    <phoneticPr fontId="2"/>
  </si>
  <si>
    <t>修得
単位数</t>
    <rPh sb="3" eb="6">
      <t>タンイスウ</t>
    </rPh>
    <phoneticPr fontId="2"/>
  </si>
  <si>
    <t>個々の授業情報を入力すると、単位数が合計され、「修得単位小計」に表示されます。</t>
    <rPh sb="0" eb="2">
      <t>ココ</t>
    </rPh>
    <rPh sb="3" eb="5">
      <t>ジュギョウ</t>
    </rPh>
    <rPh sb="5" eb="7">
      <t>ジョウホウ</t>
    </rPh>
    <rPh sb="8" eb="10">
      <t>ニュウリョク</t>
    </rPh>
    <rPh sb="14" eb="17">
      <t>タンイスウ</t>
    </rPh>
    <rPh sb="18" eb="20">
      <t>ゴウケイ</t>
    </rPh>
    <rPh sb="26" eb="28">
      <t>タンイ</t>
    </rPh>
    <rPh sb="28" eb="30">
      <t>ショウケイ</t>
    </rPh>
    <rPh sb="32" eb="34">
      <t>ヒョウジ</t>
    </rPh>
    <phoneticPr fontId="2"/>
  </si>
  <si>
    <r>
      <rPr>
        <sz val="9"/>
        <color theme="0"/>
        <rFont val="HGP創英角ﾎﾟｯﾌﾟ体"/>
        <family val="3"/>
        <charset val="128"/>
      </rPr>
      <t>2</t>
    </r>
    <r>
      <rPr>
        <sz val="9"/>
        <color theme="0"/>
        <rFont val="HGPｺﾞｼｯｸM"/>
        <family val="3"/>
        <charset val="128"/>
      </rPr>
      <t>単位必須最大</t>
    </r>
    <r>
      <rPr>
        <sz val="9"/>
        <color theme="0"/>
        <rFont val="HGP創英角ﾎﾟｯﾌﾟ体"/>
        <family val="3"/>
        <charset val="128"/>
      </rPr>
      <t>4</t>
    </r>
    <r>
      <rPr>
        <sz val="9"/>
        <color theme="0"/>
        <rFont val="HGPｺﾞｼｯｸM"/>
        <family val="3"/>
        <charset val="128"/>
      </rPr>
      <t>単位まで</t>
    </r>
    <rPh sb="1" eb="3">
      <t>タンイ</t>
    </rPh>
    <rPh sb="3" eb="5">
      <t>ヒッス</t>
    </rPh>
    <rPh sb="5" eb="7">
      <t>サイダイ</t>
    </rPh>
    <rPh sb="8" eb="10">
      <t>タンイ</t>
    </rPh>
    <phoneticPr fontId="2"/>
  </si>
  <si>
    <r>
      <rPr>
        <sz val="9"/>
        <color theme="0"/>
        <rFont val="HGP創英角ﾎﾟｯﾌﾟ体"/>
        <family val="3"/>
        <charset val="128"/>
      </rPr>
      <t>1</t>
    </r>
    <r>
      <rPr>
        <sz val="9"/>
        <color theme="0"/>
        <rFont val="HGPｺﾞｼｯｸM"/>
        <family val="3"/>
        <charset val="128"/>
      </rPr>
      <t>単位必須最大</t>
    </r>
    <r>
      <rPr>
        <sz val="9"/>
        <color theme="0"/>
        <rFont val="HGP創英角ﾎﾟｯﾌﾟ体"/>
        <family val="3"/>
        <charset val="128"/>
      </rPr>
      <t>8</t>
    </r>
    <r>
      <rPr>
        <sz val="9"/>
        <color theme="0"/>
        <rFont val="HGPｺﾞｼｯｸM"/>
        <family val="3"/>
        <charset val="128"/>
      </rPr>
      <t>単位まで</t>
    </r>
    <rPh sb="1" eb="3">
      <t>タンイ</t>
    </rPh>
    <rPh sb="3" eb="5">
      <t>ヒッス</t>
    </rPh>
    <rPh sb="5" eb="7">
      <t>サイダイ</t>
    </rPh>
    <rPh sb="8" eb="10">
      <t>タンイ</t>
    </rPh>
    <phoneticPr fontId="2"/>
  </si>
  <si>
    <r>
      <t>最大</t>
    </r>
    <r>
      <rPr>
        <sz val="9"/>
        <color theme="0"/>
        <rFont val="HGP創英角ﾎﾟｯﾌﾟ体"/>
        <family val="3"/>
        <charset val="128"/>
      </rPr>
      <t>8</t>
    </r>
    <r>
      <rPr>
        <sz val="9"/>
        <color theme="0"/>
        <rFont val="HGPｺﾞｼｯｸM"/>
        <family val="3"/>
        <charset val="128"/>
      </rPr>
      <t>単位まで</t>
    </r>
    <rPh sb="0" eb="2">
      <t>サイダイ</t>
    </rPh>
    <rPh sb="3" eb="5">
      <t>タンイ</t>
    </rPh>
    <phoneticPr fontId="2"/>
  </si>
  <si>
    <r>
      <rPr>
        <sz val="9"/>
        <color theme="0"/>
        <rFont val="HGP創英角ﾎﾟｯﾌﾟ体"/>
        <family val="3"/>
        <charset val="128"/>
      </rPr>
      <t>4</t>
    </r>
    <r>
      <rPr>
        <sz val="9"/>
        <color theme="0"/>
        <rFont val="HGPｺﾞｼｯｸM"/>
        <family val="3"/>
        <charset val="128"/>
      </rPr>
      <t>単位必須最大</t>
    </r>
    <r>
      <rPr>
        <sz val="9"/>
        <color theme="0"/>
        <rFont val="HGP創英角ﾎﾟｯﾌﾟ体"/>
        <family val="3"/>
        <charset val="128"/>
      </rPr>
      <t>14</t>
    </r>
    <r>
      <rPr>
        <sz val="9"/>
        <color theme="0"/>
        <rFont val="HGPｺﾞｼｯｸM"/>
        <family val="3"/>
        <charset val="128"/>
      </rPr>
      <t>単位まで</t>
    </r>
    <rPh sb="1" eb="3">
      <t>タンイ</t>
    </rPh>
    <rPh sb="3" eb="5">
      <t>ヒッス</t>
    </rPh>
    <rPh sb="5" eb="7">
      <t>サイダイ</t>
    </rPh>
    <rPh sb="9" eb="11">
      <t>タンイ</t>
    </rPh>
    <phoneticPr fontId="2"/>
  </si>
  <si>
    <r>
      <rPr>
        <sz val="9"/>
        <color theme="0"/>
        <rFont val="HGP創英角ﾎﾟｯﾌﾟ体"/>
        <family val="3"/>
        <charset val="128"/>
      </rPr>
      <t>2</t>
    </r>
    <r>
      <rPr>
        <sz val="9"/>
        <color theme="0"/>
        <rFont val="HGPｺﾞｼｯｸM"/>
        <family val="3"/>
        <charset val="128"/>
      </rPr>
      <t>単位必須最大</t>
    </r>
    <r>
      <rPr>
        <sz val="9"/>
        <color theme="0"/>
        <rFont val="HGP創英角ﾎﾟｯﾌﾟ体"/>
        <family val="3"/>
        <charset val="128"/>
      </rPr>
      <t>８</t>
    </r>
    <r>
      <rPr>
        <sz val="9"/>
        <color theme="0"/>
        <rFont val="HGPｺﾞｼｯｸM"/>
        <family val="3"/>
        <charset val="128"/>
      </rPr>
      <t>単位まで</t>
    </r>
    <rPh sb="1" eb="3">
      <t>タンイ</t>
    </rPh>
    <rPh sb="3" eb="5">
      <t>ヒッス</t>
    </rPh>
    <rPh sb="5" eb="7">
      <t>サイダイ</t>
    </rPh>
    <rPh sb="8" eb="10">
      <t>タンイ</t>
    </rPh>
    <phoneticPr fontId="2"/>
  </si>
  <si>
    <r>
      <t>※国際日本学サーティフィケートプログラム履修証明書取得のために、ゲートウェイ（講義型）では、</t>
    </r>
    <r>
      <rPr>
        <sz val="10"/>
        <color theme="1"/>
        <rFont val="HGP創英角ﾎﾟｯﾌﾟ体"/>
        <family val="3"/>
        <charset val="128"/>
      </rPr>
      <t>１～8</t>
    </r>
    <r>
      <rPr>
        <sz val="10"/>
        <color theme="1"/>
        <rFont val="HGPｺﾞｼｯｸM"/>
        <family val="3"/>
        <charset val="128"/>
      </rPr>
      <t>単位が必要です。</t>
    </r>
    <rPh sb="1" eb="3">
      <t>コクサイ</t>
    </rPh>
    <rPh sb="3" eb="6">
      <t>ニホンガク</t>
    </rPh>
    <rPh sb="20" eb="22">
      <t>リシュウ</t>
    </rPh>
    <rPh sb="22" eb="25">
      <t>ショウメイショ</t>
    </rPh>
    <rPh sb="25" eb="27">
      <t>シュトク</t>
    </rPh>
    <rPh sb="39" eb="41">
      <t>コウギ</t>
    </rPh>
    <rPh sb="41" eb="42">
      <t>ガタ</t>
    </rPh>
    <rPh sb="49" eb="51">
      <t>タンイ</t>
    </rPh>
    <rPh sb="52" eb="54">
      <t>ヒツヨウ</t>
    </rPh>
    <phoneticPr fontId="2"/>
  </si>
  <si>
    <r>
      <t>国際体験</t>
    </r>
    <r>
      <rPr>
        <b/>
        <sz val="8"/>
        <color theme="0"/>
        <rFont val="HGPｺﾞｼｯｸM"/>
        <family val="3"/>
        <charset val="128"/>
      </rPr>
      <t xml:space="preserve">
（インターンシップ・ボランティア）</t>
    </r>
    <rPh sb="0" eb="2">
      <t>コクサイ</t>
    </rPh>
    <rPh sb="2" eb="4">
      <t>タイケン</t>
    </rPh>
    <phoneticPr fontId="2"/>
  </si>
  <si>
    <r>
      <t xml:space="preserve">国際体験
</t>
    </r>
    <r>
      <rPr>
        <sz val="9"/>
        <color rgb="FFFFFF00"/>
        <rFont val="HGPｺﾞｼｯｸM"/>
        <family val="3"/>
        <charset val="128"/>
      </rPr>
      <t>インターンシップ・ボランティア</t>
    </r>
    <rPh sb="0" eb="2">
      <t>コクサイ</t>
    </rPh>
    <rPh sb="2" eb="4">
      <t>タイケン</t>
    </rPh>
    <phoneticPr fontId="2"/>
  </si>
  <si>
    <t>これは、国際日本学に認定された科目の履修記録をメモし、履修証明書取得までの単位数を計算するためのExcelファイルです。</t>
    <rPh sb="4" eb="6">
      <t>コクサイ</t>
    </rPh>
    <rPh sb="6" eb="9">
      <t>ニホンガク</t>
    </rPh>
    <rPh sb="10" eb="12">
      <t>ニンテイ</t>
    </rPh>
    <rPh sb="15" eb="17">
      <t>カモク</t>
    </rPh>
    <rPh sb="18" eb="20">
      <t>リシュウ</t>
    </rPh>
    <rPh sb="20" eb="22">
      <t>キロク</t>
    </rPh>
    <rPh sb="27" eb="29">
      <t>リシュウ</t>
    </rPh>
    <rPh sb="29" eb="32">
      <t>ショウメイショ</t>
    </rPh>
    <rPh sb="32" eb="34">
      <t>シュトク</t>
    </rPh>
    <rPh sb="37" eb="40">
      <t>タンイスウ</t>
    </rPh>
    <rPh sb="41" eb="43">
      <t>ケイサン</t>
    </rPh>
    <phoneticPr fontId="2"/>
  </si>
  <si>
    <t>履修証明書取得まで</t>
    <rPh sb="0" eb="2">
      <t>リシュウ</t>
    </rPh>
    <rPh sb="2" eb="5">
      <t>ショウメイショ</t>
    </rPh>
    <rPh sb="5" eb="7">
      <t>シュトク</t>
    </rPh>
    <phoneticPr fontId="2"/>
  </si>
  <si>
    <t>「履修証明書の取得まで」のシートに、履修した単位数が反映されます。</t>
    <rPh sb="1" eb="3">
      <t>リシュウ</t>
    </rPh>
    <rPh sb="3" eb="6">
      <t>ショウメイショ</t>
    </rPh>
    <rPh sb="18" eb="20">
      <t>リシュウ</t>
    </rPh>
    <rPh sb="22" eb="24">
      <t>タンイ</t>
    </rPh>
    <phoneticPr fontId="2"/>
  </si>
  <si>
    <t>別記様式2</t>
    <rPh sb="0" eb="2">
      <t>ベッキ</t>
    </rPh>
    <rPh sb="2" eb="4">
      <t>ヨウシキ</t>
    </rPh>
    <phoneticPr fontId="2"/>
  </si>
  <si>
    <t>期別/ターム</t>
    <rPh sb="0" eb="2">
      <t>キベツ</t>
    </rPh>
    <phoneticPr fontId="2"/>
  </si>
  <si>
    <t>「期別/ターム」・「曜日」・「時限」・「単位修得」の欄を入力する場合は、セルの右側の▼をクリックし、適切なものを選択してください。</t>
    <rPh sb="1" eb="3">
      <t>キベツ</t>
    </rPh>
    <rPh sb="10" eb="12">
      <t>ヨウビ</t>
    </rPh>
    <rPh sb="15" eb="17">
      <t>ジゲン</t>
    </rPh>
    <rPh sb="20" eb="22">
      <t>タンイ</t>
    </rPh>
    <rPh sb="22" eb="24">
      <t>シュウトク</t>
    </rPh>
    <rPh sb="26" eb="27">
      <t>ラン</t>
    </rPh>
    <rPh sb="28" eb="30">
      <t>ニュウリョク</t>
    </rPh>
    <rPh sb="32" eb="34">
      <t>バアイ</t>
    </rPh>
    <rPh sb="39" eb="41">
      <t>ミギガワ</t>
    </rPh>
    <rPh sb="50" eb="52">
      <t>テキセツ</t>
    </rPh>
    <rPh sb="56" eb="58">
      <t>センタク</t>
    </rPh>
    <phoneticPr fontId="2"/>
  </si>
  <si>
    <t>-</t>
    <phoneticPr fontId="2"/>
  </si>
  <si>
    <r>
      <t>※※国際日本学履修証明書取得のために、ゲートウェイ（講義型）では、</t>
    </r>
    <r>
      <rPr>
        <b/>
        <sz val="11"/>
        <color theme="1"/>
        <rFont val="HGS創英角ﾎﾟｯﾌﾟ体"/>
        <family val="3"/>
        <charset val="128"/>
      </rPr>
      <t>１～8</t>
    </r>
    <r>
      <rPr>
        <sz val="11"/>
        <color theme="1"/>
        <rFont val="HGPｺﾞｼｯｸM"/>
        <family val="3"/>
        <charset val="128"/>
      </rPr>
      <t>単位が必要です。</t>
    </r>
    <phoneticPr fontId="2"/>
  </si>
  <si>
    <r>
      <t>※国際日本学履修証明書取得のために、イングリッシュコミュニケーションでは、</t>
    </r>
    <r>
      <rPr>
        <sz val="10"/>
        <color theme="1"/>
        <rFont val="HGP創英角ﾎﾟｯﾌﾟ体"/>
        <family val="3"/>
        <charset val="128"/>
      </rPr>
      <t>4～14</t>
    </r>
    <r>
      <rPr>
        <sz val="10"/>
        <color theme="1"/>
        <rFont val="HGPｺﾞｼｯｸM"/>
        <family val="3"/>
        <charset val="128"/>
      </rPr>
      <t>単位が必要です。</t>
    </r>
    <rPh sb="41" eb="43">
      <t>タンイ</t>
    </rPh>
    <rPh sb="44" eb="46">
      <t>ヒツヨウ</t>
    </rPh>
    <phoneticPr fontId="2"/>
  </si>
  <si>
    <r>
      <t>※国際日本学履修証明書取得のために、ゲートウェイ（セミナー型・プロジェクト型）では、</t>
    </r>
    <r>
      <rPr>
        <sz val="9"/>
        <color theme="1"/>
        <rFont val="HGP創英角ﾎﾟｯﾌﾟ体"/>
        <family val="3"/>
        <charset val="128"/>
      </rPr>
      <t>0～8</t>
    </r>
    <r>
      <rPr>
        <sz val="9"/>
        <color theme="1"/>
        <rFont val="HGPｺﾞｼｯｸM"/>
        <family val="3"/>
        <charset val="128"/>
      </rPr>
      <t>単位が必要です。</t>
    </r>
    <rPh sb="1" eb="3">
      <t>コクサイ</t>
    </rPh>
    <rPh sb="3" eb="6">
      <t>ニホンガク</t>
    </rPh>
    <rPh sb="6" eb="8">
      <t>リシュウ</t>
    </rPh>
    <rPh sb="8" eb="11">
      <t>ショウメイショ</t>
    </rPh>
    <rPh sb="11" eb="13">
      <t>シュトク</t>
    </rPh>
    <rPh sb="29" eb="30">
      <t>ガタ</t>
    </rPh>
    <rPh sb="37" eb="38">
      <t>ガタ</t>
    </rPh>
    <rPh sb="45" eb="47">
      <t>タンイ</t>
    </rPh>
    <rPh sb="48" eb="50">
      <t>ヒツヨウ</t>
    </rPh>
    <phoneticPr fontId="2"/>
  </si>
  <si>
    <r>
      <t>※国際日本学履修証明書取得のために、留学では、</t>
    </r>
    <r>
      <rPr>
        <sz val="10"/>
        <color theme="1"/>
        <rFont val="HGP創英角ﾎﾟｯﾌﾟ体"/>
        <family val="3"/>
        <charset val="128"/>
      </rPr>
      <t>2～8</t>
    </r>
    <r>
      <rPr>
        <sz val="10"/>
        <color theme="1"/>
        <rFont val="HGPｺﾞｼｯｸM"/>
        <family val="3"/>
        <charset val="128"/>
      </rPr>
      <t>単位が必要です。</t>
    </r>
    <rPh sb="18" eb="20">
      <t>リュウガク</t>
    </rPh>
    <rPh sb="26" eb="28">
      <t>タンイ</t>
    </rPh>
    <rPh sb="29" eb="31">
      <t>ヒツヨウ</t>
    </rPh>
    <phoneticPr fontId="2"/>
  </si>
  <si>
    <r>
      <t>※国際日本学履修証明書取得のために、国際体験（ボランティア）では、</t>
    </r>
    <r>
      <rPr>
        <sz val="10"/>
        <color theme="1"/>
        <rFont val="HGP創英角ﾎﾟｯﾌﾟ体"/>
        <family val="3"/>
        <charset val="128"/>
      </rPr>
      <t>2～4</t>
    </r>
    <r>
      <rPr>
        <sz val="10"/>
        <color theme="1"/>
        <rFont val="HGPｺﾞｼｯｸM"/>
        <family val="3"/>
        <charset val="128"/>
      </rPr>
      <t>単位が必要です。</t>
    </r>
    <rPh sb="18" eb="20">
      <t>コクサイ</t>
    </rPh>
    <rPh sb="20" eb="22">
      <t>タイケン</t>
    </rPh>
    <rPh sb="36" eb="38">
      <t>タンイ</t>
    </rPh>
    <rPh sb="39" eb="41">
      <t>ヒツヨウ</t>
    </rPh>
    <phoneticPr fontId="2"/>
  </si>
  <si>
    <r>
      <t>※国際日本学履修証明書取得のためには、各科目群を組み合わせて</t>
    </r>
    <r>
      <rPr>
        <b/>
        <sz val="14"/>
        <color rgb="FFFF0000"/>
        <rFont val="HGPｺﾞｼｯｸM"/>
        <family val="3"/>
        <charset val="128"/>
      </rPr>
      <t>合計</t>
    </r>
    <r>
      <rPr>
        <b/>
        <sz val="14"/>
        <color rgb="FFFF0000"/>
        <rFont val="HGP創英角ﾎﾟｯﾌﾟ体"/>
        <family val="3"/>
        <charset val="128"/>
      </rPr>
      <t>18</t>
    </r>
    <r>
      <rPr>
        <b/>
        <sz val="14"/>
        <color rgb="FFFF0000"/>
        <rFont val="HGPｺﾞｼｯｸM"/>
        <family val="3"/>
        <charset val="128"/>
      </rPr>
      <t>単位</t>
    </r>
    <r>
      <rPr>
        <sz val="11"/>
        <color theme="1"/>
        <rFont val="HGPｺﾞｼｯｸM"/>
        <family val="3"/>
        <charset val="128"/>
      </rPr>
      <t>に達するまで取得してください。</t>
    </r>
    <rPh sb="1" eb="3">
      <t>コクサイ</t>
    </rPh>
    <rPh sb="3" eb="6">
      <t>ニホンガク</t>
    </rPh>
    <rPh sb="6" eb="8">
      <t>リシュウ</t>
    </rPh>
    <rPh sb="8" eb="11">
      <t>ショウメイショ</t>
    </rPh>
    <rPh sb="11" eb="13">
      <t>シュトク</t>
    </rPh>
    <rPh sb="19" eb="20">
      <t>カク</t>
    </rPh>
    <rPh sb="20" eb="22">
      <t>カモク</t>
    </rPh>
    <rPh sb="22" eb="23">
      <t>グン</t>
    </rPh>
    <rPh sb="24" eb="25">
      <t>ク</t>
    </rPh>
    <rPh sb="26" eb="27">
      <t>ア</t>
    </rPh>
    <rPh sb="30" eb="32">
      <t>ゴウケイ</t>
    </rPh>
    <rPh sb="34" eb="36">
      <t>タンイ</t>
    </rPh>
    <rPh sb="37" eb="38">
      <t>タッ</t>
    </rPh>
    <rPh sb="42" eb="44">
      <t>シュトク</t>
    </rPh>
    <phoneticPr fontId="2"/>
  </si>
  <si>
    <t>https://global-education.chiba-u.jp/course/</t>
    <phoneticPr fontId="2"/>
  </si>
  <si>
    <t>G1111C102</t>
    <phoneticPr fontId="2"/>
  </si>
  <si>
    <t>履修した科目がどの区分にあたるかは、グローバル・エデュケーションwebサイト上に掲載されている「国際日本学」等で確認してください。</t>
    <rPh sb="9" eb="11">
      <t>クブン</t>
    </rPh>
    <rPh sb="38" eb="39">
      <t>ジョウ</t>
    </rPh>
    <rPh sb="40" eb="42">
      <t>ケイサイ</t>
    </rPh>
    <rPh sb="48" eb="50">
      <t>コクサイ</t>
    </rPh>
    <rPh sb="50" eb="53">
      <t>ニホンガク</t>
    </rPh>
    <rPh sb="54" eb="55">
      <t>ナド</t>
    </rPh>
    <rPh sb="56" eb="58">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</si>
</sst>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2" x14ac:knownFonts="1">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9"/>
      <color theme="1"/>
      <name val="HGPｺﾞｼｯｸM"/>
      <family val="3"/>
      <charset val="128"/>
    </font>
    <font>
      <b/>
      <sz val="11"/>
      <color theme="1"/>
      <name val="HGPｺﾞｼｯｸM"/>
      <family val="3"/>
      <charset val="128"/>
    </font>
    <font>
      <b/>
      <sz val="11"/>
      <color theme="0"/>
      <name val="HGPｺﾞｼｯｸM"/>
      <family val="3"/>
      <charset val="128"/>
    </font>
    <font>
      <b/>
      <sz val="8"/>
      <color theme="0"/>
      <name val="HGPｺﾞｼｯｸM"/>
      <family val="3"/>
      <charset val="128"/>
    </font>
    <font>
      <sz val="9"/>
      <color theme="1"/>
      <name val="ＭＳ Ｐゴシック"/>
      <family val="2"/>
      <charset val="128"/>
      <scheme val="minor"/>
    </font>
    <font>
      <b/>
      <sz val="11"/>
      <color rgb="FFFF0000"/>
      <name val="HGPｺﾞｼｯｸM"/>
      <family val="3"/>
      <charset val="128"/>
    </font>
    <font>
      <sz val="22"/>
      <color theme="1"/>
      <name val="HGP教科書体"/>
      <family val="1"/>
      <charset val="128"/>
    </font>
    <font>
      <b/>
      <sz val="9"/>
      <color theme="0"/>
      <name val="HGPｺﾞｼｯｸM"/>
      <family val="3"/>
      <charset val="128"/>
    </font>
    <font>
      <sz val="11"/>
      <color rgb="FFFFFF00"/>
      <name val="HGPｺﾞｼｯｸM"/>
      <family val="3"/>
      <charset val="128"/>
    </font>
    <font>
      <sz val="9"/>
      <color rgb="FFFFFF00"/>
      <name val="HGPｺﾞｼｯｸM"/>
      <family val="3"/>
      <charset val="128"/>
    </font>
    <font>
      <sz val="11"/>
      <color theme="0"/>
      <name val="ＭＳ Ｐゴシック"/>
      <family val="2"/>
      <charset val="128"/>
      <scheme val="minor"/>
    </font>
    <font>
      <sz val="10"/>
      <color theme="1"/>
      <name val="ＭＳ Ｐゴシック"/>
      <family val="2"/>
      <charset val="128"/>
      <scheme val="minor"/>
    </font>
    <font>
      <sz val="10"/>
      <color theme="1"/>
      <name val="HGPｺﾞｼｯｸM"/>
      <family val="3"/>
      <charset val="128"/>
    </font>
    <font>
      <sz val="10"/>
      <color theme="0"/>
      <name val="ＭＳ Ｐゴシック"/>
      <family val="2"/>
      <charset val="128"/>
      <scheme val="minor"/>
    </font>
    <font>
      <sz val="10"/>
      <color theme="0"/>
      <name val="ＭＳ Ｐゴシック"/>
      <family val="3"/>
      <charset val="128"/>
      <scheme val="minor"/>
    </font>
    <font>
      <u/>
      <sz val="11"/>
      <color theme="10"/>
      <name val="ＭＳ Ｐゴシック"/>
      <family val="2"/>
      <charset val="128"/>
      <scheme val="minor"/>
    </font>
    <font>
      <u/>
      <sz val="11"/>
      <color theme="10"/>
      <name val="HGPｺﾞｼｯｸM"/>
      <family val="3"/>
      <charset val="128"/>
    </font>
    <font>
      <sz val="12"/>
      <color theme="1" tint="0.249977111117893"/>
      <name val="HGPｺﾞｼｯｸM"/>
      <family val="3"/>
      <charset val="128"/>
    </font>
    <font>
      <sz val="9"/>
      <color theme="0"/>
      <name val="HGPｺﾞｼｯｸM"/>
      <family val="3"/>
      <charset val="128"/>
    </font>
    <font>
      <sz val="9"/>
      <color theme="0"/>
      <name val="HGP創英角ﾎﾟｯﾌﾟ体"/>
      <family val="3"/>
      <charset val="128"/>
    </font>
    <font>
      <sz val="9"/>
      <color rgb="FFFF0000"/>
      <name val="HGPｺﾞｼｯｸE"/>
      <family val="3"/>
      <charset val="128"/>
    </font>
    <font>
      <sz val="12"/>
      <color theme="1"/>
      <name val="HGPｺﾞｼｯｸM"/>
      <family val="3"/>
      <charset val="128"/>
    </font>
    <font>
      <b/>
      <sz val="10"/>
      <color theme="0"/>
      <name val="HGPｺﾞｼｯｸM"/>
      <family val="3"/>
      <charset val="128"/>
    </font>
    <font>
      <b/>
      <sz val="9"/>
      <color rgb="FFFFFF00"/>
      <name val="HGPｺﾞｼｯｸM"/>
      <family val="3"/>
      <charset val="128"/>
    </font>
    <font>
      <b/>
      <sz val="14"/>
      <color rgb="FFFF0000"/>
      <name val="HGPｺﾞｼｯｸM"/>
      <family val="3"/>
      <charset val="128"/>
    </font>
    <font>
      <b/>
      <sz val="14"/>
      <color rgb="FFFF0000"/>
      <name val="HGP創英角ﾎﾟｯﾌﾟ体"/>
      <family val="3"/>
      <charset val="128"/>
    </font>
    <font>
      <sz val="22"/>
      <color theme="1"/>
      <name val="HGP創英角ﾎﾟｯﾌﾟ体"/>
      <family val="3"/>
      <charset val="128"/>
    </font>
    <font>
      <sz val="16"/>
      <color theme="1"/>
      <name val="HGP創英角ﾎﾟｯﾌﾟ体"/>
      <family val="3"/>
      <charset val="128"/>
    </font>
    <font>
      <sz val="14"/>
      <color theme="4" tint="-0.499984740745262"/>
      <name val="HGP創英角ﾎﾟｯﾌﾟ体"/>
      <family val="3"/>
      <charset val="128"/>
    </font>
    <font>
      <sz val="18"/>
      <color theme="1"/>
      <name val="HGP創英角ﾎﾟｯﾌﾟ体"/>
      <family val="3"/>
      <charset val="128"/>
    </font>
    <font>
      <sz val="16"/>
      <color theme="4" tint="-0.499984740745262"/>
      <name val="HGP創英角ﾎﾟｯﾌﾟ体"/>
      <family val="3"/>
      <charset val="128"/>
    </font>
    <font>
      <sz val="10"/>
      <color theme="1"/>
      <name val="HGP創英角ﾎﾟｯﾌﾟ体"/>
      <family val="3"/>
      <charset val="128"/>
    </font>
    <font>
      <sz val="11"/>
      <color theme="3" tint="-0.499984740745262"/>
      <name val="HGPｺﾞｼｯｸM"/>
      <family val="3"/>
      <charset val="128"/>
    </font>
    <font>
      <sz val="10"/>
      <color theme="3" tint="-0.499984740745262"/>
      <name val="HGPｺﾞｼｯｸM"/>
      <family val="3"/>
      <charset val="128"/>
    </font>
    <font>
      <sz val="16"/>
      <color theme="1"/>
      <name val="HGPｺﾞｼｯｸM"/>
      <family val="3"/>
      <charset val="128"/>
    </font>
    <font>
      <b/>
      <sz val="11"/>
      <color theme="1"/>
      <name val="HGSｺﾞｼｯｸM"/>
      <family val="3"/>
      <charset val="128"/>
    </font>
    <font>
      <sz val="9"/>
      <color theme="1"/>
      <name val="HGP創英角ﾎﾟｯﾌﾟ体"/>
      <family val="3"/>
      <charset val="128"/>
    </font>
    <font>
      <b/>
      <sz val="11"/>
      <color theme="1"/>
      <name val="HGS創英角ﾎﾟｯﾌﾟ体"/>
      <family val="3"/>
      <charset val="128"/>
    </font>
  </fonts>
  <fills count="13">
    <fill>
      <patternFill patternType="none"/>
    </fill>
    <fill>
      <patternFill patternType="gray125"/>
    </fill>
    <fill>
      <patternFill patternType="solid">
        <fgColor theme="9" tint="0.79998168889431442"/>
        <bgColor indexed="64"/>
      </patternFill>
    </fill>
    <fill>
      <patternFill patternType="solid">
        <fgColor theme="9"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0070C0"/>
        <bgColor indexed="64"/>
      </patternFill>
    </fill>
    <fill>
      <patternFill patternType="solid">
        <fgColor theme="4" tint="0.79998168889431442"/>
        <bgColor indexed="64"/>
      </patternFill>
    </fill>
    <fill>
      <patternFill patternType="solid">
        <fgColor rgb="FFC00000"/>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99CCFF"/>
        <bgColor indexed="64"/>
      </patternFill>
    </fill>
  </fills>
  <borders count="39">
    <border>
      <left/>
      <right/>
      <top/>
      <bottom/>
      <diagonal/>
    </border>
    <border>
      <left style="hair">
        <color theme="0"/>
      </left>
      <right style="hair">
        <color theme="0"/>
      </right>
      <top style="hair">
        <color theme="0"/>
      </top>
      <bottom style="hair">
        <color theme="0"/>
      </bottom>
      <diagonal/>
    </border>
    <border diagonalDown="1">
      <left/>
      <right/>
      <top/>
      <bottom/>
      <diagonal style="hair">
        <color theme="0"/>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diagonalDown="1">
      <left style="hair">
        <color theme="0"/>
      </left>
      <right style="hair">
        <color theme="0"/>
      </right>
      <top style="hair">
        <color theme="0"/>
      </top>
      <bottom style="hair">
        <color theme="0"/>
      </bottom>
      <diagonal style="hair">
        <color theme="0"/>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theme="0"/>
      </left>
      <right/>
      <top style="hair">
        <color theme="0"/>
      </top>
      <bottom/>
      <diagonal/>
    </border>
    <border>
      <left style="medium">
        <color indexed="64"/>
      </left>
      <right style="hair">
        <color theme="0"/>
      </right>
      <top style="medium">
        <color indexed="64"/>
      </top>
      <bottom style="medium">
        <color indexed="64"/>
      </bottom>
      <diagonal/>
    </border>
    <border>
      <left style="hair">
        <color theme="0"/>
      </left>
      <right style="hair">
        <color theme="0"/>
      </right>
      <top style="medium">
        <color indexed="64"/>
      </top>
      <bottom style="medium">
        <color indexed="64"/>
      </bottom>
      <diagonal/>
    </border>
    <border>
      <left style="hair">
        <color theme="0"/>
      </left>
      <right style="medium">
        <color indexed="64"/>
      </right>
      <top style="medium">
        <color indexed="64"/>
      </top>
      <bottom style="medium">
        <color indexed="64"/>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style="medium">
        <color theme="5" tint="-0.249977111117893"/>
      </right>
      <top/>
      <bottom/>
      <diagonal/>
    </border>
    <border>
      <left style="hair">
        <color theme="0"/>
      </left>
      <right/>
      <top style="medium">
        <color indexed="64"/>
      </top>
      <bottom style="medium">
        <color indexed="64"/>
      </bottom>
      <diagonal/>
    </border>
    <border>
      <left/>
      <right/>
      <top style="hair">
        <color theme="0"/>
      </top>
      <bottom/>
      <diagonal/>
    </border>
    <border>
      <left style="thin">
        <color theme="0"/>
      </left>
      <right style="thin">
        <color theme="0"/>
      </right>
      <top style="thin">
        <color theme="0"/>
      </top>
      <bottom style="thin">
        <color theme="0"/>
      </bottom>
      <diagonal/>
    </border>
    <border>
      <left style="hair">
        <color theme="0"/>
      </left>
      <right style="hair">
        <color theme="0"/>
      </right>
      <top style="thin">
        <color theme="0"/>
      </top>
      <bottom style="thin">
        <color theme="0"/>
      </bottom>
      <diagonal/>
    </border>
    <border>
      <left style="hair">
        <color theme="0"/>
      </left>
      <right/>
      <top/>
      <bottom/>
      <diagonal/>
    </border>
    <border>
      <left style="hair">
        <color theme="0"/>
      </left>
      <right style="hair">
        <color theme="0"/>
      </right>
      <top/>
      <bottom style="thin">
        <color theme="0"/>
      </bottom>
      <diagonal/>
    </border>
    <border diagonalDown="1">
      <left style="hair">
        <color theme="0"/>
      </left>
      <right style="hair">
        <color theme="0"/>
      </right>
      <top style="hair">
        <color theme="0"/>
      </top>
      <bottom/>
      <diagonal style="hair">
        <color theme="0"/>
      </diagonal>
    </border>
    <border>
      <left/>
      <right/>
      <top/>
      <bottom style="hair">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theme="5" tint="-0.249977111117893"/>
      </left>
      <right style="medium">
        <color theme="5" tint="-0.249977111117893"/>
      </right>
      <top/>
      <bottom style="medium">
        <color theme="9" tint="-0.499984740745262"/>
      </bottom>
      <diagonal/>
    </border>
    <border>
      <left style="medium">
        <color rgb="FFFF0000"/>
      </left>
      <right style="medium">
        <color rgb="FFFF0000"/>
      </right>
      <top style="medium">
        <color rgb="FFFF0000"/>
      </top>
      <bottom style="medium">
        <color rgb="FFFF000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n">
        <color theme="0"/>
      </left>
      <right style="thin">
        <color theme="0"/>
      </right>
      <top/>
      <bottom style="thin">
        <color theme="0"/>
      </bottom>
      <diagonal/>
    </border>
    <border>
      <left style="medium">
        <color theme="3" tint="-0.24994659260841701"/>
      </left>
      <right style="medium">
        <color theme="0"/>
      </right>
      <top style="medium">
        <color theme="3" tint="-0.24994659260841701"/>
      </top>
      <bottom style="medium">
        <color theme="0"/>
      </bottom>
      <diagonal/>
    </border>
    <border>
      <left style="medium">
        <color theme="0"/>
      </left>
      <right style="medium">
        <color theme="0"/>
      </right>
      <top style="medium">
        <color theme="3" tint="-0.24994659260841701"/>
      </top>
      <bottom style="medium">
        <color theme="0"/>
      </bottom>
      <diagonal/>
    </border>
    <border>
      <left style="medium">
        <color theme="0"/>
      </left>
      <right style="medium">
        <color theme="3" tint="-0.24994659260841701"/>
      </right>
      <top style="medium">
        <color theme="3" tint="-0.24994659260841701"/>
      </top>
      <bottom style="medium">
        <color theme="0"/>
      </bottom>
      <diagonal/>
    </border>
    <border>
      <left style="medium">
        <color theme="3" tint="-0.24994659260841701"/>
      </left>
      <right style="medium">
        <color theme="3" tint="-0.24994659260841701"/>
      </right>
      <top style="medium">
        <color theme="0"/>
      </top>
      <bottom/>
      <diagonal/>
    </border>
    <border>
      <left style="medium">
        <color theme="3" tint="-0.24994659260841701"/>
      </left>
      <right style="medium">
        <color theme="3" tint="-0.24994659260841701"/>
      </right>
      <top/>
      <bottom/>
      <diagonal/>
    </border>
    <border>
      <left style="medium">
        <color theme="3" tint="-0.24994659260841701"/>
      </left>
      <right style="medium">
        <color theme="3" tint="-0.24994659260841701"/>
      </right>
      <top/>
      <bottom style="medium">
        <color theme="3" tint="-0.24994659260841701"/>
      </bottom>
      <diagonal/>
    </border>
    <border>
      <left style="thick">
        <color theme="0"/>
      </left>
      <right/>
      <top/>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50">
    <xf numFmtId="0" fontId="0" fillId="0" borderId="0" xfId="0">
      <alignment vertical="center"/>
    </xf>
    <xf numFmtId="0" fontId="0" fillId="0" borderId="0" xfId="0" applyAlignment="1">
      <alignment horizontal="center" vertical="center"/>
    </xf>
    <xf numFmtId="0" fontId="8" fillId="0" borderId="0" xfId="0" applyFont="1" applyAlignment="1">
      <alignment horizontal="right" vertical="top"/>
    </xf>
    <xf numFmtId="0" fontId="4" fillId="4" borderId="15" xfId="0" applyFont="1" applyFill="1" applyBorder="1" applyAlignment="1">
      <alignment horizontal="right" vertical="top"/>
    </xf>
    <xf numFmtId="0" fontId="6" fillId="3" borderId="14" xfId="0" applyFont="1" applyFill="1" applyBorder="1" applyAlignment="1">
      <alignment horizontal="center" vertical="center"/>
    </xf>
    <xf numFmtId="0" fontId="0" fillId="4" borderId="0" xfId="0" applyFill="1">
      <alignment vertical="center"/>
    </xf>
    <xf numFmtId="0" fontId="5" fillId="4" borderId="0" xfId="0" applyFont="1" applyFill="1">
      <alignment vertical="center"/>
    </xf>
    <xf numFmtId="0" fontId="3" fillId="4" borderId="0" xfId="0" applyFont="1" applyFill="1">
      <alignment vertical="center"/>
    </xf>
    <xf numFmtId="0" fontId="0" fillId="4" borderId="0" xfId="0" applyFill="1" applyAlignment="1">
      <alignment horizontal="center" vertical="center"/>
    </xf>
    <xf numFmtId="0" fontId="8" fillId="4" borderId="0" xfId="0" applyFont="1" applyFill="1" applyAlignment="1">
      <alignment horizontal="right" vertical="top"/>
    </xf>
    <xf numFmtId="0" fontId="3" fillId="4" borderId="0" xfId="0" applyFont="1" applyFill="1" applyAlignment="1">
      <alignment horizontal="center" vertical="center"/>
    </xf>
    <xf numFmtId="0" fontId="3" fillId="4" borderId="0" xfId="0" applyFont="1" applyFill="1" applyAlignment="1"/>
    <xf numFmtId="0" fontId="3" fillId="4" borderId="0" xfId="0" applyFont="1" applyFill="1" applyAlignment="1">
      <alignment vertical="top"/>
    </xf>
    <xf numFmtId="0" fontId="9" fillId="4" borderId="0" xfId="0" applyFont="1" applyFill="1" applyAlignment="1">
      <alignment horizontal="right"/>
    </xf>
    <xf numFmtId="0" fontId="10" fillId="4" borderId="0" xfId="0" applyFont="1" applyFill="1">
      <alignment vertical="center"/>
    </xf>
    <xf numFmtId="0" fontId="9" fillId="4" borderId="0" xfId="0" applyFont="1" applyFill="1" applyAlignment="1">
      <alignment horizontal="right" vertical="center"/>
    </xf>
    <xf numFmtId="0" fontId="3" fillId="4" borderId="0" xfId="0" applyFont="1" applyFill="1" applyAlignment="1">
      <alignment vertical="center"/>
    </xf>
    <xf numFmtId="0" fontId="0" fillId="4" borderId="0" xfId="0" applyFill="1" applyAlignment="1">
      <alignment vertical="center"/>
    </xf>
    <xf numFmtId="0" fontId="0" fillId="0" borderId="0" xfId="0" applyAlignment="1">
      <alignment vertical="center"/>
    </xf>
    <xf numFmtId="0" fontId="4" fillId="4" borderId="15" xfId="0" applyFont="1" applyFill="1" applyBorder="1" applyAlignment="1">
      <alignment horizontal="left"/>
    </xf>
    <xf numFmtId="0" fontId="0" fillId="4" borderId="26" xfId="0" applyFill="1" applyBorder="1">
      <alignment vertical="center"/>
    </xf>
    <xf numFmtId="0" fontId="15" fillId="0" borderId="0" xfId="0" applyFont="1" applyAlignment="1">
      <alignment horizontal="center" vertical="center"/>
    </xf>
    <xf numFmtId="0" fontId="3" fillId="4" borderId="0" xfId="0" applyFont="1" applyFill="1" applyAlignment="1">
      <alignment horizontal="right" vertical="center"/>
    </xf>
    <xf numFmtId="0" fontId="3" fillId="4" borderId="0" xfId="0" applyFont="1" applyFill="1" applyAlignment="1">
      <alignment horizontal="right" vertical="top"/>
    </xf>
    <xf numFmtId="0" fontId="3" fillId="4" borderId="0" xfId="0" applyFont="1" applyFill="1" applyAlignment="1">
      <alignment horizontal="center" vertical="top"/>
    </xf>
    <xf numFmtId="0" fontId="0" fillId="4" borderId="0" xfId="0" applyFill="1" applyAlignment="1">
      <alignment vertical="top"/>
    </xf>
    <xf numFmtId="0" fontId="0" fillId="4" borderId="0" xfId="0" applyFill="1" applyAlignment="1">
      <alignment horizontal="center" vertical="top"/>
    </xf>
    <xf numFmtId="0" fontId="0" fillId="0" borderId="0" xfId="0" applyAlignment="1">
      <alignment vertical="top"/>
    </xf>
    <xf numFmtId="0" fontId="3" fillId="4" borderId="0" xfId="0" applyFont="1" applyFill="1" applyAlignment="1">
      <alignment horizontal="right"/>
    </xf>
    <xf numFmtId="0" fontId="3" fillId="4" borderId="0" xfId="0" applyFont="1" applyFill="1" applyAlignment="1">
      <alignment horizontal="center"/>
    </xf>
    <xf numFmtId="0" fontId="0" fillId="4" borderId="0" xfId="0" applyFill="1" applyAlignment="1"/>
    <xf numFmtId="0" fontId="0" fillId="4" borderId="0" xfId="0" applyFill="1" applyAlignment="1">
      <alignment horizontal="center"/>
    </xf>
    <xf numFmtId="0" fontId="0" fillId="0" borderId="0" xfId="0" applyAlignment="1"/>
    <xf numFmtId="0" fontId="21" fillId="4" borderId="0" xfId="0" applyFont="1" applyFill="1">
      <alignment vertical="center"/>
    </xf>
    <xf numFmtId="0" fontId="14" fillId="4" borderId="0" xfId="0" applyFont="1" applyFill="1">
      <alignment vertical="center"/>
    </xf>
    <xf numFmtId="0" fontId="14" fillId="0" borderId="0" xfId="0" applyFont="1">
      <alignment vertical="center"/>
    </xf>
    <xf numFmtId="0" fontId="24" fillId="4" borderId="0" xfId="0" applyFont="1" applyFill="1" applyAlignment="1">
      <alignment vertical="center"/>
    </xf>
    <xf numFmtId="0" fontId="25" fillId="4" borderId="0" xfId="0" applyFont="1" applyFill="1" applyAlignment="1">
      <alignment horizontal="center" vertical="center"/>
    </xf>
    <xf numFmtId="0" fontId="16" fillId="4" borderId="0" xfId="0" applyFont="1" applyFill="1" applyAlignment="1">
      <alignment horizontal="center" vertical="center"/>
    </xf>
    <xf numFmtId="0" fontId="0" fillId="4" borderId="0" xfId="0" applyFont="1" applyFill="1">
      <alignment vertical="center"/>
    </xf>
    <xf numFmtId="0" fontId="0" fillId="0" borderId="0" xfId="0" applyFont="1">
      <alignment vertical="center"/>
    </xf>
    <xf numFmtId="0" fontId="30" fillId="4" borderId="0" xfId="0" applyFont="1" applyFill="1" applyAlignment="1">
      <alignment horizontal="center"/>
    </xf>
    <xf numFmtId="0" fontId="30" fillId="0" borderId="0" xfId="0" applyFont="1" applyAlignment="1">
      <alignment horizontal="center"/>
    </xf>
    <xf numFmtId="0" fontId="33" fillId="4" borderId="15" xfId="0" applyFont="1" applyFill="1" applyBorder="1" applyAlignment="1">
      <alignment horizontal="center"/>
    </xf>
    <xf numFmtId="0" fontId="20" fillId="4" borderId="0" xfId="1" applyFont="1" applyFill="1" applyAlignment="1">
      <alignment horizontal="left" vertical="center"/>
    </xf>
    <xf numFmtId="0" fontId="3" fillId="4" borderId="0" xfId="0" applyFont="1" applyFill="1" applyAlignment="1">
      <alignment horizontal="center" vertical="center"/>
    </xf>
    <xf numFmtId="0" fontId="19" fillId="4" borderId="0" xfId="1" applyFill="1" applyAlignment="1">
      <alignment horizontal="left" vertical="center"/>
    </xf>
    <xf numFmtId="0" fontId="4" fillId="4" borderId="0" xfId="0" applyFont="1" applyFill="1" applyAlignment="1">
      <alignment vertical="center"/>
    </xf>
    <xf numFmtId="0" fontId="6" fillId="6" borderId="3" xfId="0" applyFont="1" applyFill="1" applyBorder="1" applyAlignment="1" applyProtection="1">
      <alignment horizontal="center" vertical="center"/>
    </xf>
    <xf numFmtId="0" fontId="7" fillId="6" borderId="3" xfId="0" applyFont="1" applyFill="1" applyBorder="1" applyAlignment="1" applyProtection="1">
      <alignment horizontal="center" vertical="center" wrapText="1"/>
    </xf>
    <xf numFmtId="0" fontId="6" fillId="6" borderId="1" xfId="0" applyFont="1" applyFill="1" applyBorder="1" applyAlignment="1">
      <alignment horizontal="center" vertical="center"/>
    </xf>
    <xf numFmtId="0" fontId="11" fillId="6" borderId="3" xfId="0" applyFont="1" applyFill="1" applyBorder="1" applyAlignment="1" applyProtection="1">
      <alignment horizontal="center" vertical="center" wrapText="1"/>
    </xf>
    <xf numFmtId="0" fontId="17" fillId="8" borderId="18" xfId="0" applyFont="1" applyFill="1" applyBorder="1" applyAlignment="1">
      <alignment horizontal="center" vertical="center"/>
    </xf>
    <xf numFmtId="0" fontId="18" fillId="8" borderId="18" xfId="0" applyFont="1" applyFill="1" applyBorder="1" applyAlignment="1">
      <alignment horizontal="center" vertical="center"/>
    </xf>
    <xf numFmtId="0" fontId="0" fillId="2" borderId="18" xfId="0" applyFill="1" applyBorder="1" applyAlignment="1">
      <alignment horizontal="center" vertical="center"/>
    </xf>
    <xf numFmtId="0" fontId="0" fillId="2" borderId="18" xfId="0" applyFill="1" applyBorder="1">
      <alignment vertical="center"/>
    </xf>
    <xf numFmtId="0" fontId="36" fillId="10" borderId="11" xfId="0" applyFont="1" applyFill="1" applyBorder="1" applyAlignment="1" applyProtection="1">
      <alignment horizontal="center" vertical="center"/>
    </xf>
    <xf numFmtId="0" fontId="36" fillId="10" borderId="5" xfId="0" applyFont="1" applyFill="1" applyBorder="1" applyAlignment="1">
      <alignment horizontal="center" vertical="center"/>
    </xf>
    <xf numFmtId="0" fontId="36" fillId="10" borderId="1" xfId="0" applyFont="1" applyFill="1" applyBorder="1" applyAlignment="1">
      <alignment horizontal="center" vertical="center"/>
    </xf>
    <xf numFmtId="0" fontId="36" fillId="10" borderId="5" xfId="0" applyFont="1" applyFill="1" applyBorder="1" applyAlignment="1" applyProtection="1">
      <alignment horizontal="center" vertical="center"/>
    </xf>
    <xf numFmtId="0" fontId="36" fillId="10" borderId="1" xfId="0" applyFont="1" applyFill="1" applyBorder="1" applyAlignment="1" applyProtection="1">
      <alignment horizontal="center" vertical="center"/>
    </xf>
    <xf numFmtId="0" fontId="3" fillId="7" borderId="12" xfId="0" applyFont="1" applyFill="1" applyBorder="1" applyAlignment="1" applyProtection="1">
      <alignment horizontal="center" vertical="center"/>
    </xf>
    <xf numFmtId="0" fontId="3" fillId="7" borderId="12" xfId="0" applyFont="1" applyFill="1" applyBorder="1" applyProtection="1">
      <alignment vertical="center"/>
    </xf>
    <xf numFmtId="0" fontId="3" fillId="7" borderId="16" xfId="0" applyFont="1" applyFill="1" applyBorder="1" applyAlignment="1" applyProtection="1">
      <alignment horizontal="center" vertical="center"/>
    </xf>
    <xf numFmtId="0" fontId="3" fillId="7" borderId="13" xfId="0" applyFont="1" applyFill="1" applyBorder="1" applyAlignment="1" applyProtection="1">
      <alignment horizontal="center" vertical="center"/>
    </xf>
    <xf numFmtId="0" fontId="0" fillId="7" borderId="1" xfId="0" applyFill="1" applyBorder="1" applyProtection="1">
      <alignment vertical="center"/>
      <protection locked="0"/>
    </xf>
    <xf numFmtId="0" fontId="4" fillId="7" borderId="1"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3" fillId="7" borderId="5" xfId="0" applyFont="1" applyFill="1" applyBorder="1" applyProtection="1">
      <alignment vertical="center"/>
    </xf>
    <xf numFmtId="0" fontId="3" fillId="7" borderId="5" xfId="0" applyFont="1" applyFill="1" applyBorder="1" applyAlignment="1" applyProtection="1">
      <alignment horizontal="center" vertical="center"/>
    </xf>
    <xf numFmtId="0" fontId="3" fillId="7" borderId="4" xfId="0" applyFont="1" applyFill="1" applyBorder="1" applyAlignment="1" applyProtection="1">
      <alignment horizontal="center" vertical="center"/>
    </xf>
    <xf numFmtId="0" fontId="3" fillId="7" borderId="21" xfId="0" applyFont="1" applyFill="1" applyBorder="1" applyAlignment="1" applyProtection="1">
      <alignment horizontal="center" vertical="center"/>
    </xf>
    <xf numFmtId="0" fontId="3" fillId="7"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xf>
    <xf numFmtId="0" fontId="3" fillId="7" borderId="19" xfId="0" applyFont="1" applyFill="1" applyBorder="1" applyAlignment="1" applyProtection="1">
      <alignment horizontal="center" vertical="center"/>
    </xf>
    <xf numFmtId="0" fontId="36" fillId="10" borderId="9" xfId="0" applyFont="1" applyFill="1" applyBorder="1" applyAlignment="1">
      <alignment horizontal="center" vertical="center"/>
    </xf>
    <xf numFmtId="0" fontId="3" fillId="12" borderId="27" xfId="0" applyFont="1" applyFill="1" applyBorder="1" applyAlignment="1">
      <alignment horizontal="center" vertical="center"/>
    </xf>
    <xf numFmtId="0" fontId="3" fillId="7" borderId="12" xfId="0" quotePrefix="1" applyFont="1" applyFill="1" applyBorder="1" applyAlignment="1" applyProtection="1">
      <alignment horizontal="center" vertical="center"/>
    </xf>
    <xf numFmtId="0" fontId="3" fillId="7" borderId="12" xfId="0" quotePrefix="1" applyFont="1" applyFill="1" applyBorder="1" applyProtection="1">
      <alignment vertical="center"/>
    </xf>
    <xf numFmtId="0" fontId="3" fillId="12" borderId="1" xfId="0" applyFont="1" applyFill="1" applyBorder="1" applyAlignment="1" applyProtection="1">
      <alignment horizontal="center" vertical="center"/>
    </xf>
    <xf numFmtId="0" fontId="11" fillId="6" borderId="29" xfId="0" applyFont="1" applyFill="1" applyBorder="1" applyAlignment="1">
      <alignment horizontal="center" vertical="center"/>
    </xf>
    <xf numFmtId="0" fontId="11" fillId="6" borderId="28" xfId="0" applyFont="1" applyFill="1" applyBorder="1" applyAlignment="1">
      <alignment horizontal="center" vertical="center" wrapText="1"/>
    </xf>
    <xf numFmtId="0" fontId="26" fillId="6" borderId="28" xfId="0" applyFont="1" applyFill="1" applyBorder="1" applyAlignment="1">
      <alignment horizontal="center" vertical="center"/>
    </xf>
    <xf numFmtId="0" fontId="31" fillId="7" borderId="28" xfId="0" applyFont="1" applyFill="1" applyBorder="1" applyAlignment="1">
      <alignment horizontal="center" vertical="center"/>
    </xf>
    <xf numFmtId="0" fontId="32" fillId="11" borderId="28" xfId="0" applyFont="1" applyFill="1" applyBorder="1" applyAlignment="1">
      <alignment horizontal="center" vertical="center"/>
    </xf>
    <xf numFmtId="0" fontId="31" fillId="11" borderId="28" xfId="0" applyFont="1" applyFill="1" applyBorder="1" applyAlignment="1">
      <alignment horizontal="center" vertical="center"/>
    </xf>
    <xf numFmtId="0" fontId="34" fillId="11" borderId="28" xfId="0" applyFont="1" applyFill="1" applyBorder="1" applyAlignment="1">
      <alignment horizontal="center" vertical="center"/>
    </xf>
    <xf numFmtId="0" fontId="27" fillId="9" borderId="28" xfId="0" applyFont="1" applyFill="1" applyBorder="1" applyAlignment="1">
      <alignment horizontal="center" vertical="center" wrapText="1"/>
    </xf>
    <xf numFmtId="0" fontId="27" fillId="9" borderId="30" xfId="0" applyFont="1" applyFill="1" applyBorder="1" applyAlignment="1">
      <alignment horizontal="center" vertical="center" wrapText="1"/>
    </xf>
    <xf numFmtId="0" fontId="27" fillId="9" borderId="28" xfId="0" applyFont="1" applyFill="1" applyBorder="1" applyAlignment="1">
      <alignment horizontal="center" vertical="center"/>
    </xf>
    <xf numFmtId="0" fontId="6" fillId="6" borderId="32"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3" xfId="0" applyFont="1" applyFill="1" applyBorder="1" applyAlignment="1">
      <alignment horizontal="center" vertical="center"/>
    </xf>
    <xf numFmtId="0" fontId="6" fillId="6" borderId="34" xfId="0" applyFont="1" applyFill="1" applyBorder="1" applyAlignment="1">
      <alignment horizontal="center" vertical="center"/>
    </xf>
    <xf numFmtId="0" fontId="30" fillId="4" borderId="35" xfId="0" applyFont="1" applyFill="1" applyBorder="1" applyAlignment="1">
      <alignment horizontal="center"/>
    </xf>
    <xf numFmtId="0" fontId="4" fillId="4" borderId="36" xfId="0" applyFont="1" applyFill="1" applyBorder="1" applyAlignment="1">
      <alignment horizontal="right" vertical="top"/>
    </xf>
    <xf numFmtId="0" fontId="22" fillId="5" borderId="37" xfId="0" applyFont="1" applyFill="1" applyBorder="1" applyAlignment="1">
      <alignment horizontal="center" vertical="center"/>
    </xf>
    <xf numFmtId="0" fontId="0" fillId="4" borderId="37" xfId="0" applyFill="1" applyBorder="1">
      <alignment vertical="center"/>
    </xf>
    <xf numFmtId="176" fontId="3" fillId="12" borderId="27" xfId="0" applyNumberFormat="1" applyFont="1" applyFill="1" applyBorder="1" applyAlignment="1">
      <alignment horizontal="center" vertical="center"/>
    </xf>
    <xf numFmtId="0" fontId="39" fillId="4" borderId="0" xfId="0" applyFont="1" applyFill="1" applyAlignment="1">
      <alignment horizontal="right" vertical="center"/>
    </xf>
    <xf numFmtId="0" fontId="6" fillId="0" borderId="1" xfId="0" applyFont="1" applyFill="1" applyBorder="1" applyAlignment="1">
      <alignment horizontal="center" vertical="center"/>
    </xf>
    <xf numFmtId="0" fontId="0" fillId="0" borderId="1" xfId="0" applyFill="1" applyBorder="1" applyProtection="1">
      <alignment vertical="center"/>
      <protection locked="0"/>
    </xf>
    <xf numFmtId="0" fontId="4" fillId="0" borderId="1" xfId="0" applyFont="1" applyFill="1" applyBorder="1" applyAlignment="1" applyProtection="1">
      <alignment horizontal="center" vertical="center"/>
      <protection locked="0"/>
    </xf>
    <xf numFmtId="0" fontId="38" fillId="4" borderId="0" xfId="0" applyFont="1" applyFill="1" applyAlignment="1">
      <alignment vertical="center"/>
    </xf>
    <xf numFmtId="0" fontId="15" fillId="4" borderId="0" xfId="0" applyFont="1" applyFill="1" applyAlignment="1">
      <alignment horizontal="center" vertical="center"/>
    </xf>
    <xf numFmtId="0" fontId="0" fillId="4" borderId="1" xfId="0" applyFill="1" applyBorder="1" applyProtection="1">
      <alignment vertical="center"/>
      <protection locked="0"/>
    </xf>
    <xf numFmtId="0" fontId="4" fillId="4" borderId="1" xfId="0" applyFont="1" applyFill="1" applyBorder="1" applyAlignment="1" applyProtection="1">
      <alignment horizontal="center" vertical="center"/>
      <protection locked="0"/>
    </xf>
    <xf numFmtId="0" fontId="5" fillId="4" borderId="0" xfId="0" applyFont="1" applyFill="1" applyAlignment="1">
      <alignment horizontal="right" vertical="center"/>
    </xf>
    <xf numFmtId="0" fontId="3" fillId="4" borderId="0" xfId="0" applyFont="1" applyFill="1" applyAlignment="1">
      <alignment horizontal="center" vertical="center"/>
    </xf>
    <xf numFmtId="0" fontId="5" fillId="7" borderId="3" xfId="0" applyFont="1" applyFill="1" applyBorder="1" applyAlignment="1" applyProtection="1">
      <alignment horizontal="center" vertical="center" textRotation="255" wrapText="1"/>
    </xf>
    <xf numFmtId="0" fontId="5" fillId="7" borderId="4" xfId="0" applyFont="1" applyFill="1" applyBorder="1" applyAlignment="1" applyProtection="1">
      <alignment horizontal="center" vertical="center" textRotation="255" wrapText="1"/>
    </xf>
    <xf numFmtId="0" fontId="3" fillId="10" borderId="10" xfId="0" applyFont="1" applyFill="1" applyBorder="1" applyAlignment="1">
      <alignment horizontal="center" vertical="center"/>
    </xf>
    <xf numFmtId="0" fontId="3" fillId="10" borderId="17" xfId="0" applyFont="1" applyFill="1" applyBorder="1" applyAlignment="1">
      <alignment horizontal="center" vertical="center"/>
    </xf>
    <xf numFmtId="0" fontId="3" fillId="10" borderId="0" xfId="0" applyFont="1" applyFill="1" applyBorder="1" applyAlignment="1">
      <alignment horizontal="center" vertical="center"/>
    </xf>
    <xf numFmtId="0" fontId="3" fillId="10" borderId="2" xfId="0" applyFont="1" applyFill="1" applyBorder="1" applyAlignment="1" applyProtection="1">
      <alignment horizontal="center" vertical="center"/>
    </xf>
    <xf numFmtId="0" fontId="36" fillId="11" borderId="10" xfId="0" applyFont="1" applyFill="1" applyBorder="1" applyAlignment="1" applyProtection="1">
      <alignment horizontal="center" vertical="center" textRotation="255" wrapText="1"/>
    </xf>
    <xf numFmtId="0" fontId="36" fillId="11" borderId="4" xfId="0" applyFont="1" applyFill="1" applyBorder="1" applyAlignment="1" applyProtection="1">
      <alignment horizontal="center" vertical="center" textRotation="255" wrapText="1"/>
    </xf>
    <xf numFmtId="0" fontId="6" fillId="6" borderId="7"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24" fillId="4" borderId="38" xfId="0" applyFont="1" applyFill="1" applyBorder="1" applyAlignment="1">
      <alignment horizontal="left" vertical="center" wrapText="1"/>
    </xf>
    <xf numFmtId="0" fontId="24" fillId="4" borderId="0" xfId="0" applyFont="1" applyFill="1" applyAlignment="1">
      <alignment horizontal="left" vertical="center" wrapText="1"/>
    </xf>
    <xf numFmtId="0" fontId="4" fillId="4" borderId="0" xfId="0" applyFont="1" applyFill="1" applyBorder="1" applyAlignment="1">
      <alignment horizontal="left" vertical="center"/>
    </xf>
    <xf numFmtId="0" fontId="16" fillId="10" borderId="10" xfId="0" applyFont="1" applyFill="1" applyBorder="1" applyAlignment="1">
      <alignment horizontal="center" vertical="center"/>
    </xf>
    <xf numFmtId="0" fontId="16" fillId="10" borderId="17" xfId="0" applyFont="1" applyFill="1" applyBorder="1" applyAlignment="1">
      <alignment horizontal="center" vertical="center"/>
    </xf>
    <xf numFmtId="0" fontId="16" fillId="10" borderId="0" xfId="0" applyFont="1" applyFill="1" applyBorder="1" applyAlignment="1">
      <alignment horizontal="center" vertical="center"/>
    </xf>
    <xf numFmtId="0" fontId="3" fillId="10" borderId="2" xfId="0" applyFont="1" applyFill="1" applyBorder="1" applyAlignment="1">
      <alignment horizontal="center" vertical="center"/>
    </xf>
    <xf numFmtId="0" fontId="5" fillId="7" borderId="3" xfId="0" applyFont="1" applyFill="1" applyBorder="1" applyAlignment="1">
      <alignment horizontal="center" vertical="center" textRotation="255" wrapText="1"/>
    </xf>
    <xf numFmtId="0" fontId="5" fillId="7" borderId="4" xfId="0" applyFont="1" applyFill="1" applyBorder="1" applyAlignment="1">
      <alignment horizontal="center" vertical="center" textRotation="255" wrapText="1"/>
    </xf>
    <xf numFmtId="0" fontId="36" fillId="11" borderId="10" xfId="0" applyFont="1" applyFill="1" applyBorder="1" applyAlignment="1">
      <alignment horizontal="center" vertical="center" textRotation="255" wrapText="1"/>
    </xf>
    <xf numFmtId="0" fontId="36" fillId="11" borderId="4" xfId="0" applyFont="1" applyFill="1" applyBorder="1" applyAlignment="1">
      <alignment horizontal="center" vertical="center" textRotation="255"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5" fillId="7" borderId="1" xfId="0" applyFont="1" applyFill="1" applyBorder="1" applyAlignment="1">
      <alignment horizontal="center" vertical="center" textRotation="255" wrapText="1"/>
    </xf>
    <xf numFmtId="0" fontId="1" fillId="7" borderId="1" xfId="0" applyFont="1" applyFill="1" applyBorder="1" applyAlignment="1">
      <alignment horizontal="center" vertical="center" textRotation="255" wrapText="1"/>
    </xf>
    <xf numFmtId="0" fontId="3" fillId="10" borderId="6" xfId="0" applyFont="1" applyFill="1" applyBorder="1" applyAlignment="1">
      <alignment horizontal="center" vertical="center"/>
    </xf>
    <xf numFmtId="0" fontId="3" fillId="10" borderId="22" xfId="0" applyFont="1" applyFill="1" applyBorder="1" applyAlignment="1">
      <alignment horizontal="center" vertical="center"/>
    </xf>
    <xf numFmtId="0" fontId="5" fillId="7" borderId="10" xfId="0" applyFont="1" applyFill="1" applyBorder="1" applyAlignment="1">
      <alignment horizontal="center" vertical="center" textRotation="255" wrapText="1"/>
    </xf>
    <xf numFmtId="0" fontId="5" fillId="7" borderId="20" xfId="0" applyFont="1" applyFill="1" applyBorder="1" applyAlignment="1">
      <alignment horizontal="center" vertical="center" textRotation="255" wrapText="1"/>
    </xf>
    <xf numFmtId="0" fontId="37" fillId="11" borderId="24" xfId="0" applyFont="1" applyFill="1" applyBorder="1" applyAlignment="1">
      <alignment horizontal="center" vertical="center" textRotation="255" wrapText="1"/>
    </xf>
    <xf numFmtId="0" fontId="37" fillId="11" borderId="25" xfId="0" applyFont="1" applyFill="1" applyBorder="1" applyAlignment="1">
      <alignment horizontal="center" vertical="center" textRotation="255" wrapText="1"/>
    </xf>
    <xf numFmtId="0" fontId="37" fillId="11" borderId="31" xfId="0" applyFont="1" applyFill="1" applyBorder="1" applyAlignment="1">
      <alignment horizontal="center" vertical="center" textRotation="255" wrapText="1"/>
    </xf>
    <xf numFmtId="0" fontId="18" fillId="8" borderId="18" xfId="0" applyFont="1" applyFill="1" applyBorder="1" applyAlignment="1">
      <alignment horizontal="center" vertical="center"/>
    </xf>
    <xf numFmtId="0" fontId="0" fillId="2" borderId="18" xfId="0" applyFill="1" applyBorder="1" applyAlignment="1">
      <alignment horizontal="center" vertical="center"/>
    </xf>
    <xf numFmtId="0" fontId="36" fillId="11" borderId="3" xfId="0" applyFont="1" applyFill="1" applyBorder="1" applyAlignment="1">
      <alignment horizontal="center" vertical="center" textRotation="255" wrapText="1"/>
    </xf>
    <xf numFmtId="0" fontId="4" fillId="10" borderId="10" xfId="0" applyFont="1" applyFill="1" applyBorder="1" applyAlignment="1">
      <alignment horizontal="center" vertical="center"/>
    </xf>
    <xf numFmtId="0" fontId="4" fillId="10" borderId="17" xfId="0" applyFont="1" applyFill="1" applyBorder="1" applyAlignment="1">
      <alignment horizontal="center" vertical="center"/>
    </xf>
    <xf numFmtId="0" fontId="4" fillId="10" borderId="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824752</xdr:colOff>
      <xdr:row>2</xdr:row>
      <xdr:rowOff>116541</xdr:rowOff>
    </xdr:from>
    <xdr:to>
      <xdr:col>13</xdr:col>
      <xdr:colOff>336177</xdr:colOff>
      <xdr:row>17</xdr:row>
      <xdr:rowOff>233082</xdr:rowOff>
    </xdr:to>
    <xdr:sp macro="" textlink="">
      <xdr:nvSpPr>
        <xdr:cNvPr id="2" name="角丸四角形 1"/>
        <xdr:cNvSpPr/>
      </xdr:nvSpPr>
      <xdr:spPr>
        <a:xfrm>
          <a:off x="824752" y="688041"/>
          <a:ext cx="10538013" cy="3814482"/>
        </a:xfrm>
        <a:prstGeom prst="roundRect">
          <a:avLst>
            <a:gd name="adj" fmla="val 8975"/>
          </a:avLst>
        </a:prstGeom>
        <a:noFill/>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528920</xdr:colOff>
      <xdr:row>21</xdr:row>
      <xdr:rowOff>215152</xdr:rowOff>
    </xdr:from>
    <xdr:to>
      <xdr:col>5</xdr:col>
      <xdr:colOff>672354</xdr:colOff>
      <xdr:row>23</xdr:row>
      <xdr:rowOff>134469</xdr:rowOff>
    </xdr:to>
    <xdr:sp macro="" textlink="">
      <xdr:nvSpPr>
        <xdr:cNvPr id="4" name="円形吹き出し 3"/>
        <xdr:cNvSpPr/>
      </xdr:nvSpPr>
      <xdr:spPr>
        <a:xfrm>
          <a:off x="3146614" y="3621740"/>
          <a:ext cx="1228164" cy="421341"/>
        </a:xfrm>
        <a:prstGeom prst="wedgeEllipseCallout">
          <a:avLst>
            <a:gd name="adj1" fmla="val -28560"/>
            <a:gd name="adj2" fmla="val -107712"/>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①</a:t>
          </a:r>
        </a:p>
      </xdr:txBody>
    </xdr:sp>
    <xdr:clientData/>
  </xdr:twoCellAnchor>
  <xdr:twoCellAnchor>
    <xdr:from>
      <xdr:col>8</xdr:col>
      <xdr:colOff>773206</xdr:colOff>
      <xdr:row>21</xdr:row>
      <xdr:rowOff>127748</xdr:rowOff>
    </xdr:from>
    <xdr:to>
      <xdr:col>11</xdr:col>
      <xdr:colOff>477370</xdr:colOff>
      <xdr:row>23</xdr:row>
      <xdr:rowOff>109819</xdr:rowOff>
    </xdr:to>
    <xdr:sp macro="" textlink="">
      <xdr:nvSpPr>
        <xdr:cNvPr id="6" name="円形吹き出し 5"/>
        <xdr:cNvSpPr/>
      </xdr:nvSpPr>
      <xdr:spPr>
        <a:xfrm>
          <a:off x="8090647" y="5450542"/>
          <a:ext cx="1396252" cy="475130"/>
        </a:xfrm>
        <a:prstGeom prst="wedgeEllipseCallout">
          <a:avLst>
            <a:gd name="adj1" fmla="val -61406"/>
            <a:gd name="adj2" fmla="val -7950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②</a:t>
          </a:r>
        </a:p>
      </xdr:txBody>
    </xdr:sp>
    <xdr:clientData/>
  </xdr:twoCellAnchor>
  <xdr:twoCellAnchor>
    <xdr:from>
      <xdr:col>11</xdr:col>
      <xdr:colOff>567018</xdr:colOff>
      <xdr:row>27</xdr:row>
      <xdr:rowOff>89646</xdr:rowOff>
    </xdr:from>
    <xdr:to>
      <xdr:col>12</xdr:col>
      <xdr:colOff>324974</xdr:colOff>
      <xdr:row>30</xdr:row>
      <xdr:rowOff>33617</xdr:rowOff>
    </xdr:to>
    <xdr:sp macro="" textlink="">
      <xdr:nvSpPr>
        <xdr:cNvPr id="8" name="円形吹き出し 7"/>
        <xdr:cNvSpPr/>
      </xdr:nvSpPr>
      <xdr:spPr>
        <a:xfrm>
          <a:off x="9576547" y="6891617"/>
          <a:ext cx="1337986" cy="683559"/>
        </a:xfrm>
        <a:prstGeom prst="wedgeEllipseCallout">
          <a:avLst>
            <a:gd name="adj1" fmla="val 64141"/>
            <a:gd name="adj2" fmla="val 79523"/>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③</a:t>
          </a:r>
        </a:p>
      </xdr:txBody>
    </xdr:sp>
    <xdr:clientData/>
  </xdr:twoCellAnchor>
  <xdr:twoCellAnchor>
    <xdr:from>
      <xdr:col>0</xdr:col>
      <xdr:colOff>423582</xdr:colOff>
      <xdr:row>21</xdr:row>
      <xdr:rowOff>22412</xdr:rowOff>
    </xdr:from>
    <xdr:to>
      <xdr:col>1</xdr:col>
      <xdr:colOff>226358</xdr:colOff>
      <xdr:row>22</xdr:row>
      <xdr:rowOff>188257</xdr:rowOff>
    </xdr:to>
    <xdr:sp macro="" textlink="">
      <xdr:nvSpPr>
        <xdr:cNvPr id="9" name="円形吹き出し 8"/>
        <xdr:cNvSpPr/>
      </xdr:nvSpPr>
      <xdr:spPr>
        <a:xfrm>
          <a:off x="423582" y="5345206"/>
          <a:ext cx="1382805" cy="412375"/>
        </a:xfrm>
        <a:prstGeom prst="wedgeEllipseCallout">
          <a:avLst>
            <a:gd name="adj1" fmla="val 42243"/>
            <a:gd name="adj2" fmla="val 9016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④</a:t>
          </a:r>
        </a:p>
      </xdr:txBody>
    </xdr:sp>
    <xdr:clientData/>
  </xdr:twoCellAnchor>
  <xdr:twoCellAnchor>
    <xdr:from>
      <xdr:col>14</xdr:col>
      <xdr:colOff>67235</xdr:colOff>
      <xdr:row>0</xdr:row>
      <xdr:rowOff>268941</xdr:rowOff>
    </xdr:from>
    <xdr:to>
      <xdr:col>14</xdr:col>
      <xdr:colOff>2286000</xdr:colOff>
      <xdr:row>3</xdr:row>
      <xdr:rowOff>22412</xdr:rowOff>
    </xdr:to>
    <xdr:sp macro="" textlink="">
      <xdr:nvSpPr>
        <xdr:cNvPr id="7" name="テキスト ボックス 6"/>
        <xdr:cNvSpPr txBox="1"/>
      </xdr:nvSpPr>
      <xdr:spPr>
        <a:xfrm>
          <a:off x="11530853" y="268941"/>
          <a:ext cx="2218765"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28</a:t>
          </a:r>
          <a:r>
            <a:rPr kumimoji="1" lang="ja-JP" altLang="en-US"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年度以降入学者対象</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18</a:t>
          </a:r>
          <a:r>
            <a:rPr kumimoji="1" lang="ja-JP" altLang="en-US"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単位履修証明書取得用</a:t>
          </a:r>
          <a:endParaRPr kumimoji="1" lang="en-US" altLang="ja-JP"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274320</xdr:colOff>
      <xdr:row>17</xdr:row>
      <xdr:rowOff>22860</xdr:rowOff>
    </xdr:from>
    <xdr:to>
      <xdr:col>2</xdr:col>
      <xdr:colOff>731520</xdr:colOff>
      <xdr:row>17</xdr:row>
      <xdr:rowOff>274320</xdr:rowOff>
    </xdr:to>
    <xdr:sp macro="" textlink="">
      <xdr:nvSpPr>
        <xdr:cNvPr id="2" name="テキスト ボックス 1"/>
        <xdr:cNvSpPr txBox="1"/>
      </xdr:nvSpPr>
      <xdr:spPr>
        <a:xfrm>
          <a:off x="2446020" y="416814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274320</xdr:colOff>
      <xdr:row>19</xdr:row>
      <xdr:rowOff>22860</xdr:rowOff>
    </xdr:from>
    <xdr:to>
      <xdr:col>2</xdr:col>
      <xdr:colOff>731520</xdr:colOff>
      <xdr:row>19</xdr:row>
      <xdr:rowOff>274320</xdr:rowOff>
    </xdr:to>
    <xdr:sp macro="" textlink="">
      <xdr:nvSpPr>
        <xdr:cNvPr id="4" name="テキスト ボックス 3"/>
        <xdr:cNvSpPr txBox="1"/>
      </xdr:nvSpPr>
      <xdr:spPr>
        <a:xfrm>
          <a:off x="2446020" y="464058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tx2">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883920</xdr:colOff>
      <xdr:row>17</xdr:row>
      <xdr:rowOff>106680</xdr:rowOff>
    </xdr:from>
    <xdr:to>
      <xdr:col>2</xdr:col>
      <xdr:colOff>1341120</xdr:colOff>
      <xdr:row>17</xdr:row>
      <xdr:rowOff>358140</xdr:rowOff>
    </xdr:to>
    <xdr:sp macro="" textlink="">
      <xdr:nvSpPr>
        <xdr:cNvPr id="6" name="テキスト ボックス 5"/>
        <xdr:cNvSpPr txBox="1"/>
      </xdr:nvSpPr>
      <xdr:spPr>
        <a:xfrm>
          <a:off x="3055620" y="42519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876300</xdr:colOff>
      <xdr:row>19</xdr:row>
      <xdr:rowOff>121920</xdr:rowOff>
    </xdr:from>
    <xdr:to>
      <xdr:col>2</xdr:col>
      <xdr:colOff>1333500</xdr:colOff>
      <xdr:row>19</xdr:row>
      <xdr:rowOff>373380</xdr:rowOff>
    </xdr:to>
    <xdr:sp macro="" textlink="">
      <xdr:nvSpPr>
        <xdr:cNvPr id="7" name="テキスト ボックス 6"/>
        <xdr:cNvSpPr txBox="1"/>
      </xdr:nvSpPr>
      <xdr:spPr>
        <a:xfrm>
          <a:off x="3048000" y="502920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tx2">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1059179</xdr:colOff>
      <xdr:row>13</xdr:row>
      <xdr:rowOff>106680</xdr:rowOff>
    </xdr:from>
    <xdr:to>
      <xdr:col>2</xdr:col>
      <xdr:colOff>1666874</xdr:colOff>
      <xdr:row>13</xdr:row>
      <xdr:rowOff>358140</xdr:rowOff>
    </xdr:to>
    <xdr:sp macro="" textlink="">
      <xdr:nvSpPr>
        <xdr:cNvPr id="9" name="テキスト ボックス 8"/>
        <xdr:cNvSpPr txBox="1"/>
      </xdr:nvSpPr>
      <xdr:spPr>
        <a:xfrm>
          <a:off x="3469004" y="3497580"/>
          <a:ext cx="60769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1074419</xdr:colOff>
      <xdr:row>15</xdr:row>
      <xdr:rowOff>106680</xdr:rowOff>
    </xdr:from>
    <xdr:to>
      <xdr:col>2</xdr:col>
      <xdr:colOff>1647824</xdr:colOff>
      <xdr:row>15</xdr:row>
      <xdr:rowOff>358140</xdr:rowOff>
    </xdr:to>
    <xdr:sp macro="" textlink="">
      <xdr:nvSpPr>
        <xdr:cNvPr id="10" name="テキスト ボックス 9"/>
        <xdr:cNvSpPr txBox="1"/>
      </xdr:nvSpPr>
      <xdr:spPr>
        <a:xfrm>
          <a:off x="3484244" y="4259580"/>
          <a:ext cx="57340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1074419</xdr:colOff>
      <xdr:row>16</xdr:row>
      <xdr:rowOff>152400</xdr:rowOff>
    </xdr:from>
    <xdr:to>
      <xdr:col>2</xdr:col>
      <xdr:colOff>1628774</xdr:colOff>
      <xdr:row>17</xdr:row>
      <xdr:rowOff>22860</xdr:rowOff>
    </xdr:to>
    <xdr:sp macro="" textlink="">
      <xdr:nvSpPr>
        <xdr:cNvPr id="12" name="テキスト ボックス 11"/>
        <xdr:cNvSpPr txBox="1"/>
      </xdr:nvSpPr>
      <xdr:spPr>
        <a:xfrm>
          <a:off x="3484244" y="4686300"/>
          <a:ext cx="55435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1043940</xdr:colOff>
      <xdr:row>18</xdr:row>
      <xdr:rowOff>89535</xdr:rowOff>
    </xdr:from>
    <xdr:to>
      <xdr:col>2</xdr:col>
      <xdr:colOff>1619250</xdr:colOff>
      <xdr:row>18</xdr:row>
      <xdr:rowOff>340995</xdr:rowOff>
    </xdr:to>
    <xdr:sp macro="" textlink="">
      <xdr:nvSpPr>
        <xdr:cNvPr id="14" name="テキスト ボックス 13"/>
        <xdr:cNvSpPr txBox="1"/>
      </xdr:nvSpPr>
      <xdr:spPr>
        <a:xfrm>
          <a:off x="3453765" y="5385435"/>
          <a:ext cx="57531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1011555</xdr:colOff>
      <xdr:row>20</xdr:row>
      <xdr:rowOff>114300</xdr:rowOff>
    </xdr:from>
    <xdr:to>
      <xdr:col>2</xdr:col>
      <xdr:colOff>1590675</xdr:colOff>
      <xdr:row>20</xdr:row>
      <xdr:rowOff>365760</xdr:rowOff>
    </xdr:to>
    <xdr:sp macro="" textlink="">
      <xdr:nvSpPr>
        <xdr:cNvPr id="15" name="テキスト ボックス 14"/>
        <xdr:cNvSpPr txBox="1"/>
      </xdr:nvSpPr>
      <xdr:spPr>
        <a:xfrm>
          <a:off x="3421380" y="6172200"/>
          <a:ext cx="57912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906780</xdr:colOff>
      <xdr:row>21</xdr:row>
      <xdr:rowOff>112395</xdr:rowOff>
    </xdr:from>
    <xdr:to>
      <xdr:col>2</xdr:col>
      <xdr:colOff>1363980</xdr:colOff>
      <xdr:row>21</xdr:row>
      <xdr:rowOff>363855</xdr:rowOff>
    </xdr:to>
    <xdr:sp macro="" textlink="">
      <xdr:nvSpPr>
        <xdr:cNvPr id="16" name="テキスト ボックス 15"/>
        <xdr:cNvSpPr txBox="1"/>
      </xdr:nvSpPr>
      <xdr:spPr>
        <a:xfrm>
          <a:off x="3316605" y="655129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967740</xdr:colOff>
      <xdr:row>24</xdr:row>
      <xdr:rowOff>7620</xdr:rowOff>
    </xdr:from>
    <xdr:to>
      <xdr:col>2</xdr:col>
      <xdr:colOff>1424940</xdr:colOff>
      <xdr:row>25</xdr:row>
      <xdr:rowOff>7620</xdr:rowOff>
    </xdr:to>
    <xdr:sp macro="" textlink="">
      <xdr:nvSpPr>
        <xdr:cNvPr id="17" name="テキスト ボックス 16"/>
        <xdr:cNvSpPr txBox="1"/>
      </xdr:nvSpPr>
      <xdr:spPr>
        <a:xfrm>
          <a:off x="3139440" y="62712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266700</xdr:colOff>
      <xdr:row>21</xdr:row>
      <xdr:rowOff>0</xdr:rowOff>
    </xdr:from>
    <xdr:to>
      <xdr:col>2</xdr:col>
      <xdr:colOff>723900</xdr:colOff>
      <xdr:row>21</xdr:row>
      <xdr:rowOff>251460</xdr:rowOff>
    </xdr:to>
    <xdr:sp macro="" textlink="">
      <xdr:nvSpPr>
        <xdr:cNvPr id="13" name="テキスト ボックス 12"/>
        <xdr:cNvSpPr txBox="1"/>
      </xdr:nvSpPr>
      <xdr:spPr>
        <a:xfrm>
          <a:off x="2676525" y="570547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tx2">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274320</xdr:colOff>
      <xdr:row>14</xdr:row>
      <xdr:rowOff>22860</xdr:rowOff>
    </xdr:from>
    <xdr:to>
      <xdr:col>2</xdr:col>
      <xdr:colOff>731520</xdr:colOff>
      <xdr:row>14</xdr:row>
      <xdr:rowOff>274320</xdr:rowOff>
    </xdr:to>
    <xdr:sp macro="" textlink="">
      <xdr:nvSpPr>
        <xdr:cNvPr id="18" name="テキスト ボックス 17"/>
        <xdr:cNvSpPr txBox="1"/>
      </xdr:nvSpPr>
      <xdr:spPr>
        <a:xfrm>
          <a:off x="2684145" y="496633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883919</xdr:colOff>
      <xdr:row>14</xdr:row>
      <xdr:rowOff>106680</xdr:rowOff>
    </xdr:from>
    <xdr:to>
      <xdr:col>2</xdr:col>
      <xdr:colOff>1362074</xdr:colOff>
      <xdr:row>14</xdr:row>
      <xdr:rowOff>358140</xdr:rowOff>
    </xdr:to>
    <xdr:sp macro="" textlink="">
      <xdr:nvSpPr>
        <xdr:cNvPr id="19" name="テキスト ボックス 18"/>
        <xdr:cNvSpPr txBox="1"/>
      </xdr:nvSpPr>
      <xdr:spPr>
        <a:xfrm>
          <a:off x="3293744" y="3878580"/>
          <a:ext cx="47815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6</xdr:col>
      <xdr:colOff>38100</xdr:colOff>
      <xdr:row>1</xdr:row>
      <xdr:rowOff>57150</xdr:rowOff>
    </xdr:from>
    <xdr:to>
      <xdr:col>7</xdr:col>
      <xdr:colOff>625291</xdr:colOff>
      <xdr:row>2</xdr:row>
      <xdr:rowOff>76200</xdr:rowOff>
    </xdr:to>
    <xdr:sp macro="" textlink="">
      <xdr:nvSpPr>
        <xdr:cNvPr id="20" name="テキスト ボックス 19"/>
        <xdr:cNvSpPr txBox="1"/>
      </xdr:nvSpPr>
      <xdr:spPr>
        <a:xfrm>
          <a:off x="9382125" y="228600"/>
          <a:ext cx="2320741" cy="542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28</a:t>
          </a:r>
          <a:r>
            <a:rPr kumimoji="1" lang="ja-JP" altLang="en-US"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年度以降入学者対象</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18</a:t>
          </a:r>
          <a:r>
            <a:rPr kumimoji="1" lang="ja-JP" altLang="en-US"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単位履修証明書取得用</a:t>
          </a:r>
          <a:endParaRPr kumimoji="1" lang="en-US" altLang="ja-JP"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xdr:colOff>
      <xdr:row>1</xdr:row>
      <xdr:rowOff>47625</xdr:rowOff>
    </xdr:from>
    <xdr:to>
      <xdr:col>15</xdr:col>
      <xdr:colOff>1787342</xdr:colOff>
      <xdr:row>4</xdr:row>
      <xdr:rowOff>95250</xdr:rowOff>
    </xdr:to>
    <xdr:sp macro="" textlink="">
      <xdr:nvSpPr>
        <xdr:cNvPr id="2" name="テキスト ボックス 1"/>
        <xdr:cNvSpPr txBox="1"/>
      </xdr:nvSpPr>
      <xdr:spPr>
        <a:xfrm>
          <a:off x="11017251" y="222250"/>
          <a:ext cx="2469966"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28</a:t>
          </a:r>
          <a:r>
            <a:rPr kumimoji="1" lang="ja-JP" altLang="en-US"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年度以降入学者対象</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18</a:t>
          </a:r>
          <a:r>
            <a:rPr kumimoji="1" lang="ja-JP" altLang="en-US"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単位履修証明書取得用</a:t>
          </a:r>
          <a:endParaRPr kumimoji="1" lang="en-US" altLang="ja-JP"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kipwise.chiba-u.jp/cour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90"/>
  <sheetViews>
    <sheetView tabSelected="1" view="pageBreakPreview" zoomScale="85" zoomScaleNormal="55" zoomScaleSheetLayoutView="85" workbookViewId="0">
      <selection activeCell="B8" sqref="B8"/>
    </sheetView>
  </sheetViews>
  <sheetFormatPr defaultColWidth="0" defaultRowHeight="13.5" zeroHeight="1" x14ac:dyDescent="0.15"/>
  <cols>
    <col min="1" max="1" width="20.75" style="5" customWidth="1"/>
    <col min="2" max="3" width="6.75" customWidth="1"/>
    <col min="4" max="4" width="3.75" style="1" customWidth="1"/>
    <col min="5" max="5" width="15.75" style="1" customWidth="1"/>
    <col min="6" max="6" width="30.75" customWidth="1"/>
    <col min="7" max="7" width="5.75" customWidth="1"/>
    <col min="8" max="8" width="5.75" style="1" customWidth="1"/>
    <col min="9" max="9" width="10.75" style="1" customWidth="1"/>
    <col min="10" max="11" width="5.75" style="1" customWidth="1"/>
    <col min="12" max="12" width="20.75" customWidth="1"/>
    <col min="13" max="13" width="5.75" style="5" customWidth="1"/>
    <col min="14" max="14" width="5.75" style="7" customWidth="1"/>
    <col min="15" max="15" width="30.75" style="5" customWidth="1"/>
    <col min="16" max="16384" width="8.875" hidden="1"/>
  </cols>
  <sheetData>
    <row r="1" spans="1:16" ht="25.5" x14ac:dyDescent="0.15">
      <c r="B1" s="14" t="s">
        <v>41</v>
      </c>
      <c r="C1" s="5"/>
      <c r="D1" s="8"/>
      <c r="E1" s="8"/>
      <c r="F1" s="5"/>
      <c r="G1" s="5"/>
      <c r="H1" s="8"/>
      <c r="I1" s="8"/>
      <c r="J1" s="8"/>
      <c r="K1" s="8"/>
      <c r="L1" s="5"/>
      <c r="O1" s="107" t="s">
        <v>75</v>
      </c>
      <c r="P1" s="107"/>
    </row>
    <row r="2" spans="1:16" ht="19.899999999999999" customHeight="1" x14ac:dyDescent="0.15">
      <c r="B2" s="33" t="s">
        <v>72</v>
      </c>
      <c r="C2" s="5"/>
      <c r="D2" s="8"/>
      <c r="E2" s="8"/>
      <c r="F2" s="5"/>
      <c r="G2" s="5"/>
      <c r="H2" s="8"/>
      <c r="I2" s="8"/>
      <c r="J2" s="8"/>
      <c r="K2" s="8"/>
      <c r="L2" s="5"/>
    </row>
    <row r="3" spans="1:16" ht="19.899999999999999" customHeight="1" x14ac:dyDescent="0.15">
      <c r="B3" s="5"/>
      <c r="C3" s="5"/>
      <c r="D3" s="8"/>
      <c r="E3" s="8"/>
      <c r="F3" s="5"/>
      <c r="G3" s="5"/>
      <c r="H3" s="8"/>
      <c r="I3" s="8"/>
      <c r="J3" s="8"/>
      <c r="K3" s="8"/>
      <c r="L3" s="5"/>
    </row>
    <row r="4" spans="1:16" s="27" customFormat="1" ht="19.899999999999999" customHeight="1" x14ac:dyDescent="0.15">
      <c r="A4" s="23" t="s">
        <v>36</v>
      </c>
      <c r="B4" s="7" t="s">
        <v>35</v>
      </c>
      <c r="C4" s="12"/>
      <c r="D4" s="24"/>
      <c r="E4" s="24"/>
      <c r="F4" s="25"/>
      <c r="G4" s="25"/>
      <c r="H4" s="26"/>
      <c r="I4" s="26"/>
      <c r="J4" s="26"/>
      <c r="K4" s="26"/>
      <c r="L4" s="25"/>
      <c r="M4" s="25"/>
      <c r="N4" s="12"/>
      <c r="O4" s="25"/>
    </row>
    <row r="5" spans="1:16" ht="19.899999999999999" customHeight="1" x14ac:dyDescent="0.15">
      <c r="A5" s="22" t="s">
        <v>37</v>
      </c>
      <c r="B5" s="11" t="s">
        <v>39</v>
      </c>
      <c r="C5" s="11"/>
      <c r="D5" s="29"/>
      <c r="E5" s="29"/>
      <c r="F5" s="30"/>
      <c r="G5" s="30"/>
      <c r="H5" s="31"/>
      <c r="I5" s="31"/>
      <c r="J5" s="31"/>
      <c r="K5" s="31"/>
      <c r="L5" s="30"/>
    </row>
    <row r="6" spans="1:16" s="32" customFormat="1" ht="19.899999999999999" customHeight="1" x14ac:dyDescent="0.15">
      <c r="A6" s="28"/>
      <c r="B6" s="16" t="s">
        <v>40</v>
      </c>
      <c r="C6" s="16"/>
      <c r="D6" s="45"/>
      <c r="E6" s="45"/>
      <c r="F6" s="17"/>
      <c r="G6" s="17"/>
      <c r="H6" s="8"/>
      <c r="I6" s="8"/>
      <c r="J6" s="8"/>
      <c r="K6" s="8"/>
      <c r="L6" s="17"/>
      <c r="M6" s="30"/>
      <c r="N6" s="11"/>
      <c r="O6" s="30"/>
    </row>
    <row r="7" spans="1:16" s="18" customFormat="1" ht="19.899999999999999" customHeight="1" x14ac:dyDescent="0.15">
      <c r="A7" s="22"/>
      <c r="B7" s="16" t="s">
        <v>87</v>
      </c>
      <c r="C7" s="16"/>
      <c r="D7" s="45"/>
      <c r="E7" s="45"/>
      <c r="F7" s="17"/>
      <c r="G7" s="17"/>
      <c r="H7" s="8"/>
      <c r="I7" s="8"/>
      <c r="J7" s="8"/>
      <c r="K7" s="8"/>
      <c r="L7" s="17"/>
      <c r="M7" s="17"/>
      <c r="N7" s="16"/>
      <c r="O7" s="17"/>
    </row>
    <row r="8" spans="1:16" s="18" customFormat="1" ht="19.899999999999999" customHeight="1" x14ac:dyDescent="0.15">
      <c r="A8" s="22"/>
      <c r="B8" s="16" t="s">
        <v>43</v>
      </c>
      <c r="C8" s="16"/>
      <c r="D8" s="45"/>
      <c r="E8" s="45"/>
      <c r="F8" s="46" t="s">
        <v>85</v>
      </c>
      <c r="G8" s="44"/>
      <c r="H8" s="44"/>
      <c r="I8" s="44"/>
      <c r="J8" s="44"/>
      <c r="K8" s="44"/>
      <c r="L8" s="44"/>
      <c r="M8" s="17"/>
      <c r="N8" s="16"/>
      <c r="O8" s="17"/>
    </row>
    <row r="9" spans="1:16" s="18" customFormat="1" ht="19.899999999999999" customHeight="1" x14ac:dyDescent="0.15">
      <c r="A9" s="22"/>
      <c r="B9" s="108"/>
      <c r="C9" s="108"/>
      <c r="D9" s="108"/>
      <c r="E9" s="108"/>
      <c r="F9" s="108"/>
      <c r="G9" s="108"/>
      <c r="H9" s="108"/>
      <c r="I9" s="108"/>
      <c r="J9" s="108"/>
      <c r="K9" s="108"/>
      <c r="L9" s="108"/>
      <c r="M9" s="17"/>
      <c r="N9" s="16"/>
      <c r="O9" s="17"/>
    </row>
    <row r="10" spans="1:16" ht="19.899999999999999" customHeight="1" x14ac:dyDescent="0.15">
      <c r="A10" s="13" t="s">
        <v>17</v>
      </c>
      <c r="B10" s="11" t="s">
        <v>38</v>
      </c>
      <c r="C10" s="7"/>
      <c r="D10" s="10"/>
      <c r="E10" s="10"/>
      <c r="F10" s="5"/>
      <c r="G10" s="5"/>
      <c r="H10" s="8"/>
      <c r="I10" s="8"/>
      <c r="J10" s="8"/>
      <c r="K10" s="8"/>
      <c r="L10" s="5"/>
    </row>
    <row r="11" spans="1:16" ht="19.899999999999999" customHeight="1" x14ac:dyDescent="0.15">
      <c r="B11" s="7" t="s">
        <v>54</v>
      </c>
      <c r="C11" s="7"/>
      <c r="D11" s="10"/>
      <c r="E11" s="10"/>
      <c r="F11" s="5"/>
      <c r="G11" s="5"/>
      <c r="H11" s="8"/>
      <c r="I11" s="8"/>
      <c r="J11" s="8"/>
      <c r="K11" s="8"/>
      <c r="L11" s="5"/>
    </row>
    <row r="12" spans="1:16" ht="19.899999999999999" customHeight="1" x14ac:dyDescent="0.15">
      <c r="B12" s="12" t="s">
        <v>23</v>
      </c>
      <c r="C12" s="7"/>
      <c r="D12" s="10"/>
      <c r="E12" s="10"/>
      <c r="F12" s="5"/>
      <c r="G12" s="5"/>
      <c r="H12" s="8"/>
      <c r="I12" s="8"/>
      <c r="J12" s="8"/>
      <c r="K12" s="8"/>
      <c r="L12" s="5"/>
    </row>
    <row r="13" spans="1:16" s="18" customFormat="1" ht="19.899999999999999" customHeight="1" x14ac:dyDescent="0.15">
      <c r="A13" s="15" t="s">
        <v>18</v>
      </c>
      <c r="B13" s="16" t="s">
        <v>77</v>
      </c>
      <c r="C13" s="17"/>
      <c r="D13" s="8"/>
      <c r="E13" s="8"/>
      <c r="F13" s="17"/>
      <c r="G13" s="17"/>
      <c r="H13" s="8"/>
      <c r="I13" s="8"/>
      <c r="J13" s="8"/>
      <c r="K13" s="8"/>
      <c r="L13" s="17"/>
      <c r="M13" s="17"/>
      <c r="N13" s="16"/>
      <c r="O13" s="17"/>
    </row>
    <row r="14" spans="1:16" s="18" customFormat="1" ht="19.899999999999999" customHeight="1" x14ac:dyDescent="0.15">
      <c r="A14" s="15" t="s">
        <v>19</v>
      </c>
      <c r="B14" s="16" t="s">
        <v>63</v>
      </c>
      <c r="C14" s="17"/>
      <c r="D14" s="8"/>
      <c r="E14" s="8"/>
      <c r="F14" s="17"/>
      <c r="G14" s="17"/>
      <c r="H14" s="8"/>
      <c r="I14" s="8"/>
      <c r="J14" s="8"/>
      <c r="K14" s="8"/>
      <c r="L14" s="17"/>
      <c r="M14" s="17"/>
      <c r="N14" s="16"/>
      <c r="O14" s="17"/>
    </row>
    <row r="15" spans="1:16" ht="19.899999999999999" customHeight="1" x14ac:dyDescent="0.15">
      <c r="A15" s="15" t="s">
        <v>21</v>
      </c>
      <c r="B15" s="7" t="s">
        <v>22</v>
      </c>
      <c r="C15" s="5"/>
      <c r="D15" s="8"/>
      <c r="E15" s="8"/>
      <c r="F15" s="5"/>
      <c r="G15" s="5"/>
      <c r="H15" s="8"/>
      <c r="I15" s="8"/>
      <c r="J15" s="8"/>
      <c r="K15" s="8"/>
      <c r="L15" s="5"/>
    </row>
    <row r="16" spans="1:16" ht="19.899999999999999" customHeight="1" x14ac:dyDescent="0.15">
      <c r="B16" s="12" t="s">
        <v>42</v>
      </c>
      <c r="C16" s="5"/>
      <c r="D16" s="8"/>
      <c r="E16" s="8"/>
      <c r="F16" s="5"/>
      <c r="G16" s="5"/>
      <c r="H16" s="8"/>
      <c r="I16" s="8"/>
      <c r="J16" s="8"/>
      <c r="K16" s="8"/>
      <c r="L16" s="5"/>
    </row>
    <row r="17" spans="1:15" ht="19.899999999999999" customHeight="1" x14ac:dyDescent="0.15">
      <c r="A17" s="22" t="s">
        <v>52</v>
      </c>
      <c r="B17" s="7" t="s">
        <v>74</v>
      </c>
      <c r="C17" s="7"/>
      <c r="D17" s="10"/>
      <c r="E17" s="10"/>
      <c r="F17" s="5"/>
      <c r="G17" s="5"/>
      <c r="H17" s="8"/>
      <c r="I17" s="8"/>
      <c r="J17" s="8"/>
      <c r="K17" s="8"/>
      <c r="L17" s="5"/>
    </row>
    <row r="18" spans="1:15" ht="19.899999999999999" customHeight="1" x14ac:dyDescent="0.15">
      <c r="B18" s="12"/>
      <c r="C18" s="5"/>
      <c r="D18" s="8"/>
      <c r="E18" s="8"/>
      <c r="F18" s="5"/>
      <c r="G18" s="5"/>
      <c r="H18" s="8"/>
      <c r="I18" s="8"/>
      <c r="J18" s="8"/>
      <c r="K18" s="8"/>
      <c r="L18" s="5"/>
    </row>
    <row r="19" spans="1:15" ht="19.899999999999999" customHeight="1" x14ac:dyDescent="0.15">
      <c r="B19" s="5"/>
      <c r="C19" s="5"/>
      <c r="D19" s="8"/>
      <c r="E19" s="8"/>
      <c r="F19" s="5"/>
      <c r="G19" s="5"/>
      <c r="H19" s="8"/>
      <c r="I19" s="8"/>
      <c r="J19" s="8"/>
      <c r="K19" s="8"/>
      <c r="L19" s="5"/>
    </row>
    <row r="20" spans="1:15" s="1" customFormat="1" ht="25.15" customHeight="1" thickBot="1" x14ac:dyDescent="0.2">
      <c r="A20" s="8"/>
      <c r="B20" s="114"/>
      <c r="C20" s="114"/>
      <c r="D20" s="48" t="s">
        <v>2</v>
      </c>
      <c r="E20" s="48" t="s">
        <v>0</v>
      </c>
      <c r="F20" s="48" t="s">
        <v>3</v>
      </c>
      <c r="G20" s="49" t="s">
        <v>26</v>
      </c>
      <c r="H20" s="48" t="s">
        <v>14</v>
      </c>
      <c r="I20" s="48" t="s">
        <v>76</v>
      </c>
      <c r="J20" s="48" t="s">
        <v>4</v>
      </c>
      <c r="K20" s="48" t="s">
        <v>5</v>
      </c>
      <c r="L20" s="48" t="s">
        <v>1</v>
      </c>
      <c r="M20" s="51" t="s">
        <v>27</v>
      </c>
      <c r="N20" s="49" t="s">
        <v>62</v>
      </c>
      <c r="O20" s="8"/>
    </row>
    <row r="21" spans="1:15" ht="19.899999999999999" customHeight="1" thickBot="1" x14ac:dyDescent="0.2">
      <c r="B21" s="109" t="s">
        <v>20</v>
      </c>
      <c r="C21" s="115" t="s">
        <v>28</v>
      </c>
      <c r="D21" s="56" t="s">
        <v>15</v>
      </c>
      <c r="E21" s="77" t="s">
        <v>86</v>
      </c>
      <c r="F21" s="78" t="s">
        <v>55</v>
      </c>
      <c r="G21" s="61">
        <v>1</v>
      </c>
      <c r="H21" s="61">
        <v>28</v>
      </c>
      <c r="I21" s="61" t="s">
        <v>56</v>
      </c>
      <c r="J21" s="61" t="s">
        <v>57</v>
      </c>
      <c r="K21" s="61">
        <v>1</v>
      </c>
      <c r="L21" s="62"/>
      <c r="M21" s="63" t="s">
        <v>25</v>
      </c>
      <c r="N21" s="64">
        <f>IF(M21="済",G21)</f>
        <v>1</v>
      </c>
    </row>
    <row r="22" spans="1:15" ht="19.899999999999999" customHeight="1" x14ac:dyDescent="0.15">
      <c r="B22" s="110"/>
      <c r="C22" s="116"/>
      <c r="D22" s="59">
        <v>1</v>
      </c>
      <c r="E22" s="69"/>
      <c r="F22" s="68"/>
      <c r="G22" s="69"/>
      <c r="H22" s="69"/>
      <c r="I22" s="69"/>
      <c r="J22" s="69"/>
      <c r="K22" s="69"/>
      <c r="L22" s="69"/>
      <c r="M22" s="73"/>
      <c r="N22" s="69" t="str">
        <f>IF(M22="済",G22,"-")</f>
        <v>-</v>
      </c>
    </row>
    <row r="23" spans="1:15" ht="19.899999999999999" customHeight="1" x14ac:dyDescent="0.15">
      <c r="B23" s="110"/>
      <c r="C23" s="116"/>
      <c r="D23" s="60">
        <v>2</v>
      </c>
      <c r="E23" s="73"/>
      <c r="F23" s="68"/>
      <c r="G23" s="69"/>
      <c r="H23" s="73"/>
      <c r="I23" s="69"/>
      <c r="J23" s="69"/>
      <c r="K23" s="69"/>
      <c r="L23" s="69"/>
      <c r="M23" s="73"/>
      <c r="N23" s="69" t="str">
        <f t="shared" ref="N23:N31" si="0">IF(M23="済",G23,"-")</f>
        <v>-</v>
      </c>
    </row>
    <row r="24" spans="1:15" ht="19.899999999999999" customHeight="1" x14ac:dyDescent="0.15">
      <c r="B24" s="110"/>
      <c r="C24" s="116"/>
      <c r="D24" s="60">
        <v>3</v>
      </c>
      <c r="E24" s="73"/>
      <c r="F24" s="68"/>
      <c r="G24" s="69"/>
      <c r="H24" s="73"/>
      <c r="I24" s="69"/>
      <c r="J24" s="69"/>
      <c r="K24" s="69"/>
      <c r="L24" s="69"/>
      <c r="M24" s="73"/>
      <c r="N24" s="69" t="str">
        <f t="shared" si="0"/>
        <v>-</v>
      </c>
    </row>
    <row r="25" spans="1:15" ht="19.899999999999999" customHeight="1" x14ac:dyDescent="0.15">
      <c r="B25" s="110"/>
      <c r="C25" s="116"/>
      <c r="D25" s="60">
        <v>4</v>
      </c>
      <c r="E25" s="73"/>
      <c r="F25" s="68"/>
      <c r="G25" s="69"/>
      <c r="H25" s="73"/>
      <c r="I25" s="69"/>
      <c r="J25" s="69"/>
      <c r="K25" s="69"/>
      <c r="L25" s="69"/>
      <c r="M25" s="73"/>
      <c r="N25" s="69" t="str">
        <f t="shared" si="0"/>
        <v>-</v>
      </c>
    </row>
    <row r="26" spans="1:15" ht="19.899999999999999" customHeight="1" x14ac:dyDescent="0.15">
      <c r="B26" s="110"/>
      <c r="C26" s="116"/>
      <c r="D26" s="60">
        <v>5</v>
      </c>
      <c r="E26" s="73"/>
      <c r="F26" s="68"/>
      <c r="G26" s="69"/>
      <c r="H26" s="73"/>
      <c r="I26" s="69"/>
      <c r="J26" s="69"/>
      <c r="K26" s="69"/>
      <c r="L26" s="69"/>
      <c r="M26" s="73"/>
      <c r="N26" s="69" t="str">
        <f t="shared" si="0"/>
        <v>-</v>
      </c>
    </row>
    <row r="27" spans="1:15" ht="19.899999999999999" customHeight="1" x14ac:dyDescent="0.15">
      <c r="B27" s="110"/>
      <c r="C27" s="116"/>
      <c r="D27" s="60">
        <v>6</v>
      </c>
      <c r="E27" s="73"/>
      <c r="F27" s="68"/>
      <c r="G27" s="69"/>
      <c r="H27" s="73"/>
      <c r="I27" s="69"/>
      <c r="J27" s="69"/>
      <c r="K27" s="69"/>
      <c r="L27" s="69"/>
      <c r="M27" s="73"/>
      <c r="N27" s="69" t="str">
        <f t="shared" si="0"/>
        <v>-</v>
      </c>
    </row>
    <row r="28" spans="1:15" ht="19.899999999999999" customHeight="1" x14ac:dyDescent="0.15">
      <c r="B28" s="110"/>
      <c r="C28" s="116"/>
      <c r="D28" s="60">
        <v>7</v>
      </c>
      <c r="E28" s="73"/>
      <c r="F28" s="68"/>
      <c r="G28" s="69"/>
      <c r="H28" s="73"/>
      <c r="I28" s="69"/>
      <c r="J28" s="69"/>
      <c r="K28" s="69"/>
      <c r="L28" s="69"/>
      <c r="M28" s="73"/>
      <c r="N28" s="69" t="str">
        <f t="shared" si="0"/>
        <v>-</v>
      </c>
    </row>
    <row r="29" spans="1:15" ht="19.899999999999999" customHeight="1" x14ac:dyDescent="0.15">
      <c r="B29" s="110"/>
      <c r="C29" s="116"/>
      <c r="D29" s="60">
        <v>8</v>
      </c>
      <c r="E29" s="73"/>
      <c r="F29" s="68"/>
      <c r="G29" s="69"/>
      <c r="H29" s="73"/>
      <c r="I29" s="69"/>
      <c r="J29" s="69"/>
      <c r="K29" s="69"/>
      <c r="L29" s="69"/>
      <c r="M29" s="73"/>
      <c r="N29" s="69" t="str">
        <f t="shared" si="0"/>
        <v>-</v>
      </c>
    </row>
    <row r="30" spans="1:15" ht="19.899999999999999" customHeight="1" x14ac:dyDescent="0.15">
      <c r="B30" s="110"/>
      <c r="C30" s="116"/>
      <c r="D30" s="60">
        <v>9</v>
      </c>
      <c r="E30" s="73"/>
      <c r="F30" s="68"/>
      <c r="G30" s="69"/>
      <c r="H30" s="73"/>
      <c r="I30" s="69"/>
      <c r="J30" s="69"/>
      <c r="K30" s="69"/>
      <c r="L30" s="69"/>
      <c r="M30" s="73"/>
      <c r="N30" s="69" t="str">
        <f t="shared" si="0"/>
        <v>-</v>
      </c>
    </row>
    <row r="31" spans="1:15" ht="19.899999999999999" customHeight="1" x14ac:dyDescent="0.15">
      <c r="B31" s="110"/>
      <c r="C31" s="116"/>
      <c r="D31" s="60">
        <v>10</v>
      </c>
      <c r="E31" s="73"/>
      <c r="F31" s="68"/>
      <c r="G31" s="69"/>
      <c r="H31" s="73"/>
      <c r="I31" s="69"/>
      <c r="J31" s="69"/>
      <c r="K31" s="69"/>
      <c r="L31" s="69"/>
      <c r="M31" s="73"/>
      <c r="N31" s="69" t="str">
        <f t="shared" si="0"/>
        <v>-</v>
      </c>
    </row>
    <row r="32" spans="1:15" ht="25.15" customHeight="1" x14ac:dyDescent="0.15">
      <c r="B32" s="117" t="s">
        <v>61</v>
      </c>
      <c r="C32" s="118"/>
      <c r="D32" s="119"/>
      <c r="E32" s="111" t="s">
        <v>79</v>
      </c>
      <c r="F32" s="112"/>
      <c r="G32" s="112"/>
      <c r="H32" s="112"/>
      <c r="I32" s="113"/>
      <c r="J32" s="112"/>
      <c r="K32" s="112"/>
      <c r="L32" s="112"/>
      <c r="M32" s="112"/>
      <c r="N32" s="79">
        <f>SUM(N22:N31)</f>
        <v>0</v>
      </c>
    </row>
    <row r="33" spans="4:14" s="5" customFormat="1" x14ac:dyDescent="0.15">
      <c r="D33" s="8"/>
      <c r="E33" s="8"/>
      <c r="H33" s="8"/>
      <c r="I33" s="8"/>
      <c r="J33" s="8"/>
      <c r="K33" s="8"/>
      <c r="N33" s="7"/>
    </row>
    <row r="34" spans="4:14" s="5" customFormat="1" x14ac:dyDescent="0.15">
      <c r="D34" s="8"/>
      <c r="E34" s="8"/>
      <c r="H34" s="8"/>
      <c r="I34" s="8"/>
      <c r="J34" s="8"/>
      <c r="K34" s="8"/>
      <c r="N34" s="7"/>
    </row>
    <row r="35" spans="4:14" s="5" customFormat="1" x14ac:dyDescent="0.15">
      <c r="D35" s="8"/>
      <c r="E35" s="8"/>
      <c r="H35" s="8"/>
      <c r="I35" s="8"/>
      <c r="J35" s="8"/>
      <c r="K35" s="8"/>
      <c r="N35" s="7"/>
    </row>
    <row r="36" spans="4:14" s="5" customFormat="1" x14ac:dyDescent="0.15">
      <c r="D36" s="8"/>
      <c r="E36" s="8"/>
      <c r="H36" s="8"/>
      <c r="I36" s="8"/>
      <c r="J36" s="8"/>
      <c r="K36" s="8"/>
      <c r="N36" s="7"/>
    </row>
    <row r="37" spans="4:14" s="5" customFormat="1" x14ac:dyDescent="0.15">
      <c r="D37" s="8"/>
      <c r="E37" s="8"/>
      <c r="H37" s="8"/>
      <c r="I37" s="8"/>
      <c r="J37" s="8"/>
      <c r="K37" s="8"/>
      <c r="N37" s="7"/>
    </row>
    <row r="38" spans="4:14" s="5" customFormat="1" x14ac:dyDescent="0.15">
      <c r="D38" s="8"/>
      <c r="E38" s="8"/>
      <c r="H38" s="8"/>
      <c r="I38" s="8"/>
      <c r="J38" s="8"/>
      <c r="K38" s="8"/>
      <c r="N38" s="7"/>
    </row>
    <row r="39" spans="4:14" s="5" customFormat="1" x14ac:dyDescent="0.15">
      <c r="D39" s="8"/>
      <c r="E39" s="8"/>
      <c r="H39" s="8"/>
      <c r="I39" s="8"/>
      <c r="J39" s="8"/>
      <c r="K39" s="8"/>
      <c r="N39" s="7"/>
    </row>
    <row r="40" spans="4:14" s="5" customFormat="1" x14ac:dyDescent="0.15">
      <c r="D40" s="8"/>
      <c r="E40" s="8"/>
      <c r="H40" s="8"/>
      <c r="I40" s="8"/>
      <c r="J40" s="8"/>
      <c r="K40" s="8"/>
      <c r="N40" s="7"/>
    </row>
    <row r="41" spans="4:14" s="5" customFormat="1" x14ac:dyDescent="0.15">
      <c r="D41" s="8"/>
      <c r="E41" s="8"/>
      <c r="H41" s="8"/>
      <c r="I41" s="8"/>
      <c r="J41" s="8"/>
      <c r="K41" s="8"/>
      <c r="N41" s="7"/>
    </row>
    <row r="42" spans="4:14" s="5" customFormat="1" x14ac:dyDescent="0.15">
      <c r="D42" s="8"/>
      <c r="E42" s="8"/>
      <c r="H42" s="8"/>
      <c r="I42" s="8"/>
      <c r="J42" s="8"/>
      <c r="K42" s="8"/>
      <c r="N42" s="7"/>
    </row>
    <row r="43" spans="4:14" s="5" customFormat="1" x14ac:dyDescent="0.15">
      <c r="D43" s="8"/>
      <c r="E43" s="8"/>
      <c r="H43" s="8"/>
      <c r="I43" s="8"/>
      <c r="J43" s="8"/>
      <c r="K43" s="8"/>
      <c r="N43" s="7"/>
    </row>
    <row r="44" spans="4:14" s="5" customFormat="1" x14ac:dyDescent="0.15">
      <c r="D44" s="8"/>
      <c r="E44" s="8"/>
      <c r="H44" s="8"/>
      <c r="I44" s="8"/>
      <c r="J44" s="8"/>
      <c r="K44" s="8"/>
      <c r="N44" s="7"/>
    </row>
    <row r="45" spans="4:14" s="5" customFormat="1" x14ac:dyDescent="0.15">
      <c r="D45" s="8"/>
      <c r="E45" s="8"/>
      <c r="H45" s="8"/>
      <c r="I45" s="8"/>
      <c r="J45" s="8"/>
      <c r="K45" s="8"/>
      <c r="N45" s="7"/>
    </row>
    <row r="46" spans="4:14" s="5" customFormat="1" x14ac:dyDescent="0.15">
      <c r="D46" s="8"/>
      <c r="E46" s="8"/>
      <c r="H46" s="8"/>
      <c r="I46" s="8"/>
      <c r="J46" s="8"/>
      <c r="K46" s="8"/>
      <c r="N46" s="7"/>
    </row>
    <row r="47" spans="4:14" s="5" customFormat="1" x14ac:dyDescent="0.15">
      <c r="D47" s="8"/>
      <c r="E47" s="8"/>
      <c r="H47" s="8"/>
      <c r="I47" s="8"/>
      <c r="J47" s="8"/>
      <c r="K47" s="8"/>
      <c r="N47" s="7"/>
    </row>
    <row r="48" spans="4:14" s="5" customFormat="1" x14ac:dyDescent="0.15">
      <c r="D48" s="8"/>
      <c r="E48" s="8"/>
      <c r="H48" s="8"/>
      <c r="I48" s="8"/>
      <c r="J48" s="8"/>
      <c r="K48" s="8"/>
      <c r="N48" s="7"/>
    </row>
    <row r="49" spans="4:14" s="5" customFormat="1" x14ac:dyDescent="0.15">
      <c r="D49" s="8"/>
      <c r="E49" s="8"/>
      <c r="H49" s="8"/>
      <c r="I49" s="8"/>
      <c r="J49" s="8"/>
      <c r="K49" s="8"/>
      <c r="N49" s="7"/>
    </row>
    <row r="50" spans="4:14" s="5" customFormat="1" x14ac:dyDescent="0.15">
      <c r="D50" s="8"/>
      <c r="E50" s="8"/>
      <c r="H50" s="8"/>
      <c r="I50" s="8"/>
      <c r="J50" s="8"/>
      <c r="K50" s="8"/>
      <c r="N50" s="7"/>
    </row>
    <row r="51" spans="4:14" s="5" customFormat="1" x14ac:dyDescent="0.15">
      <c r="D51" s="8"/>
      <c r="E51" s="8"/>
      <c r="H51" s="8"/>
      <c r="I51" s="8"/>
      <c r="J51" s="8"/>
      <c r="K51" s="8"/>
      <c r="N51" s="7"/>
    </row>
    <row r="52" spans="4:14" s="5" customFormat="1" x14ac:dyDescent="0.15">
      <c r="D52" s="8"/>
      <c r="E52" s="8"/>
      <c r="H52" s="8"/>
      <c r="I52" s="8"/>
      <c r="J52" s="8"/>
      <c r="K52" s="8"/>
      <c r="N52" s="7"/>
    </row>
    <row r="53" spans="4:14" s="5" customFormat="1" x14ac:dyDescent="0.15">
      <c r="D53" s="8"/>
      <c r="E53" s="8"/>
      <c r="H53" s="8"/>
      <c r="I53" s="8"/>
      <c r="J53" s="8"/>
      <c r="K53" s="8"/>
      <c r="N53" s="7"/>
    </row>
    <row r="54" spans="4:14" s="5" customFormat="1" x14ac:dyDescent="0.15">
      <c r="D54" s="8"/>
      <c r="E54" s="8"/>
      <c r="H54" s="8"/>
      <c r="I54" s="8"/>
      <c r="J54" s="8"/>
      <c r="K54" s="8"/>
      <c r="N54" s="7"/>
    </row>
    <row r="55" spans="4:14" s="5" customFormat="1" x14ac:dyDescent="0.15">
      <c r="D55" s="8"/>
      <c r="E55" s="8"/>
      <c r="H55" s="8"/>
      <c r="I55" s="8"/>
      <c r="J55" s="8"/>
      <c r="K55" s="8"/>
      <c r="N55" s="7"/>
    </row>
    <row r="56" spans="4:14" s="5" customFormat="1" x14ac:dyDescent="0.15">
      <c r="D56" s="8"/>
      <c r="E56" s="8"/>
      <c r="H56" s="8"/>
      <c r="I56" s="8"/>
      <c r="J56" s="8"/>
      <c r="K56" s="8"/>
      <c r="N56" s="7"/>
    </row>
    <row r="57" spans="4:14" s="5" customFormat="1" x14ac:dyDescent="0.15">
      <c r="D57" s="8"/>
      <c r="E57" s="8"/>
      <c r="H57" s="8"/>
      <c r="I57" s="8"/>
      <c r="J57" s="8"/>
      <c r="K57" s="8"/>
      <c r="N57" s="7"/>
    </row>
    <row r="58" spans="4:14" s="5" customFormat="1" x14ac:dyDescent="0.15">
      <c r="D58" s="8"/>
      <c r="E58" s="8"/>
      <c r="H58" s="8"/>
      <c r="I58" s="8"/>
      <c r="J58" s="8"/>
      <c r="K58" s="8"/>
      <c r="N58" s="7"/>
    </row>
    <row r="59" spans="4:14" s="5" customFormat="1" x14ac:dyDescent="0.15">
      <c r="D59" s="8"/>
      <c r="E59" s="8"/>
      <c r="H59" s="8"/>
      <c r="I59" s="8"/>
      <c r="J59" s="8"/>
      <c r="K59" s="8"/>
      <c r="N59" s="7"/>
    </row>
    <row r="60" spans="4:14" s="5" customFormat="1" x14ac:dyDescent="0.15">
      <c r="D60" s="8"/>
      <c r="E60" s="8"/>
      <c r="H60" s="8"/>
      <c r="I60" s="8"/>
      <c r="J60" s="8"/>
      <c r="K60" s="8"/>
      <c r="N60" s="7"/>
    </row>
    <row r="61" spans="4:14" s="5" customFormat="1" x14ac:dyDescent="0.15">
      <c r="D61" s="8"/>
      <c r="E61" s="8"/>
      <c r="H61" s="8"/>
      <c r="I61" s="8"/>
      <c r="J61" s="8"/>
      <c r="K61" s="8"/>
      <c r="N61" s="7"/>
    </row>
    <row r="62" spans="4:14" s="5" customFormat="1" x14ac:dyDescent="0.15">
      <c r="D62" s="8"/>
      <c r="E62" s="8"/>
      <c r="H62" s="8"/>
      <c r="I62" s="8"/>
      <c r="J62" s="8"/>
      <c r="K62" s="8"/>
      <c r="N62" s="7"/>
    </row>
    <row r="63" spans="4:14" s="5" customFormat="1" x14ac:dyDescent="0.15">
      <c r="D63" s="8"/>
      <c r="E63" s="8"/>
      <c r="H63" s="8"/>
      <c r="I63" s="8"/>
      <c r="J63" s="8"/>
      <c r="K63" s="8"/>
      <c r="N63" s="7"/>
    </row>
    <row r="64" spans="4:14" s="5" customFormat="1" x14ac:dyDescent="0.15">
      <c r="D64" s="8"/>
      <c r="E64" s="8"/>
      <c r="H64" s="8"/>
      <c r="I64" s="8"/>
      <c r="J64" s="8"/>
      <c r="K64" s="8"/>
      <c r="N64" s="7"/>
    </row>
    <row r="65" spans="4:14" s="5" customFormat="1" x14ac:dyDescent="0.15">
      <c r="D65" s="8"/>
      <c r="E65" s="8"/>
      <c r="H65" s="8"/>
      <c r="I65" s="8"/>
      <c r="J65" s="8"/>
      <c r="K65" s="8"/>
      <c r="N65" s="7"/>
    </row>
    <row r="66" spans="4:14" s="5" customFormat="1" x14ac:dyDescent="0.15">
      <c r="D66" s="8"/>
      <c r="E66" s="8"/>
      <c r="H66" s="8"/>
      <c r="I66" s="8"/>
      <c r="J66" s="8"/>
      <c r="K66" s="8"/>
      <c r="N66" s="7"/>
    </row>
    <row r="67" spans="4:14" s="5" customFormat="1" x14ac:dyDescent="0.15">
      <c r="D67" s="8"/>
      <c r="E67" s="8"/>
      <c r="H67" s="8"/>
      <c r="I67" s="8"/>
      <c r="J67" s="8"/>
      <c r="K67" s="8"/>
      <c r="N67" s="7"/>
    </row>
    <row r="68" spans="4:14" s="5" customFormat="1" x14ac:dyDescent="0.15">
      <c r="D68" s="8"/>
      <c r="E68" s="8"/>
      <c r="H68" s="8"/>
      <c r="I68" s="8"/>
      <c r="J68" s="8"/>
      <c r="K68" s="8"/>
      <c r="N68" s="7"/>
    </row>
    <row r="69" spans="4:14" s="5" customFormat="1" x14ac:dyDescent="0.15">
      <c r="D69" s="8"/>
      <c r="E69" s="8"/>
      <c r="H69" s="8"/>
      <c r="I69" s="8"/>
      <c r="J69" s="8"/>
      <c r="K69" s="8"/>
      <c r="N69" s="7"/>
    </row>
    <row r="70" spans="4:14" s="5" customFormat="1" x14ac:dyDescent="0.15">
      <c r="D70" s="8"/>
      <c r="E70" s="8"/>
      <c r="H70" s="8"/>
      <c r="I70" s="8"/>
      <c r="J70" s="8"/>
      <c r="K70" s="8"/>
      <c r="N70" s="7"/>
    </row>
    <row r="71" spans="4:14" s="5" customFormat="1" x14ac:dyDescent="0.15">
      <c r="D71" s="8"/>
      <c r="E71" s="8"/>
      <c r="H71" s="8"/>
      <c r="I71" s="8"/>
      <c r="J71" s="8"/>
      <c r="K71" s="8"/>
      <c r="N71" s="7"/>
    </row>
    <row r="72" spans="4:14" s="5" customFormat="1" x14ac:dyDescent="0.15">
      <c r="D72" s="8"/>
      <c r="E72" s="8"/>
      <c r="H72" s="8"/>
      <c r="I72" s="8"/>
      <c r="J72" s="8"/>
      <c r="K72" s="8"/>
      <c r="N72" s="7"/>
    </row>
    <row r="73" spans="4:14" s="5" customFormat="1" x14ac:dyDescent="0.15">
      <c r="D73" s="8"/>
      <c r="E73" s="8"/>
      <c r="H73" s="8"/>
      <c r="I73" s="8"/>
      <c r="J73" s="8"/>
      <c r="K73" s="8"/>
      <c r="N73" s="7"/>
    </row>
    <row r="74" spans="4:14" s="5" customFormat="1" x14ac:dyDescent="0.15">
      <c r="D74" s="8"/>
      <c r="E74" s="8"/>
      <c r="H74" s="8"/>
      <c r="I74" s="8"/>
      <c r="J74" s="8"/>
      <c r="K74" s="8"/>
      <c r="N74" s="7"/>
    </row>
    <row r="75" spans="4:14" s="5" customFormat="1" x14ac:dyDescent="0.15">
      <c r="D75" s="8"/>
      <c r="E75" s="8"/>
      <c r="H75" s="8"/>
      <c r="I75" s="8"/>
      <c r="J75" s="8"/>
      <c r="K75" s="8"/>
      <c r="N75" s="7"/>
    </row>
    <row r="76" spans="4:14" s="5" customFormat="1" x14ac:dyDescent="0.15">
      <c r="D76" s="8"/>
      <c r="E76" s="8"/>
      <c r="H76" s="8"/>
      <c r="I76" s="8"/>
      <c r="J76" s="8"/>
      <c r="K76" s="8"/>
      <c r="N76" s="7"/>
    </row>
    <row r="77" spans="4:14" s="5" customFormat="1" x14ac:dyDescent="0.15">
      <c r="D77" s="8"/>
      <c r="E77" s="8"/>
      <c r="H77" s="8"/>
      <c r="I77" s="8"/>
      <c r="J77" s="8"/>
      <c r="K77" s="8"/>
      <c r="N77" s="7"/>
    </row>
    <row r="78" spans="4:14" s="5" customFormat="1" x14ac:dyDescent="0.15">
      <c r="D78" s="8"/>
      <c r="E78" s="8"/>
      <c r="H78" s="8"/>
      <c r="I78" s="8"/>
      <c r="J78" s="8"/>
      <c r="K78" s="8"/>
      <c r="N78" s="7"/>
    </row>
    <row r="79" spans="4:14" s="5" customFormat="1" x14ac:dyDescent="0.15">
      <c r="D79" s="8"/>
      <c r="E79" s="8"/>
      <c r="H79" s="8"/>
      <c r="I79" s="8"/>
      <c r="J79" s="8"/>
      <c r="K79" s="8"/>
      <c r="N79" s="7"/>
    </row>
    <row r="80" spans="4:14" s="5" customFormat="1" x14ac:dyDescent="0.15">
      <c r="D80" s="8"/>
      <c r="E80" s="8"/>
      <c r="H80" s="8"/>
      <c r="I80" s="8"/>
      <c r="J80" s="8"/>
      <c r="K80" s="8"/>
      <c r="N80" s="7"/>
    </row>
    <row r="81" spans="2:14" s="5" customFormat="1" x14ac:dyDescent="0.15">
      <c r="D81" s="8"/>
      <c r="E81" s="8"/>
      <c r="H81" s="8"/>
      <c r="I81" s="8"/>
      <c r="J81" s="8"/>
      <c r="K81" s="8"/>
      <c r="N81" s="7"/>
    </row>
    <row r="82" spans="2:14" x14ac:dyDescent="0.15">
      <c r="B82" s="5"/>
      <c r="C82" s="5"/>
      <c r="D82" s="8"/>
      <c r="E82" s="8"/>
      <c r="F82" s="5"/>
      <c r="G82" s="5"/>
      <c r="H82" s="8"/>
      <c r="I82" s="8"/>
      <c r="J82" s="8"/>
      <c r="K82" s="8"/>
      <c r="L82" s="5"/>
    </row>
    <row r="83" spans="2:14" x14ac:dyDescent="0.15">
      <c r="B83" s="5"/>
      <c r="C83" s="5"/>
      <c r="D83" s="8"/>
      <c r="E83" s="8"/>
      <c r="F83" s="5"/>
      <c r="G83" s="5"/>
      <c r="H83" s="8"/>
      <c r="I83" s="8"/>
      <c r="J83" s="8"/>
      <c r="K83" s="8"/>
      <c r="L83" s="5"/>
    </row>
    <row r="84" spans="2:14" x14ac:dyDescent="0.15">
      <c r="B84" s="5"/>
      <c r="C84" s="5"/>
      <c r="D84" s="8"/>
      <c r="E84" s="8"/>
      <c r="F84" s="5"/>
      <c r="G84" s="5"/>
      <c r="H84" s="8"/>
      <c r="I84" s="8"/>
      <c r="J84" s="8"/>
      <c r="K84" s="8"/>
      <c r="L84" s="5"/>
    </row>
    <row r="85" spans="2:14" x14ac:dyDescent="0.15">
      <c r="B85" s="5"/>
      <c r="C85" s="5"/>
      <c r="D85" s="8"/>
      <c r="E85" s="8"/>
      <c r="F85" s="5"/>
      <c r="G85" s="5"/>
      <c r="H85" s="8"/>
      <c r="I85" s="8"/>
      <c r="J85" s="8"/>
      <c r="K85" s="8"/>
      <c r="L85" s="5"/>
    </row>
    <row r="86" spans="2:14" x14ac:dyDescent="0.15">
      <c r="B86" s="5"/>
      <c r="C86" s="5"/>
      <c r="D86" s="8"/>
      <c r="E86" s="8"/>
      <c r="F86" s="5"/>
      <c r="G86" s="5"/>
      <c r="H86" s="8"/>
      <c r="I86" s="8"/>
      <c r="J86" s="8"/>
      <c r="K86" s="8"/>
      <c r="L86" s="5"/>
    </row>
    <row r="87" spans="2:14" x14ac:dyDescent="0.15">
      <c r="B87" s="5"/>
      <c r="C87" s="5"/>
      <c r="D87" s="8"/>
      <c r="E87" s="8"/>
      <c r="F87" s="5"/>
      <c r="G87" s="5"/>
      <c r="H87" s="8"/>
      <c r="I87" s="8"/>
      <c r="J87" s="8"/>
      <c r="K87" s="8"/>
      <c r="L87" s="5"/>
    </row>
    <row r="88" spans="2:14" x14ac:dyDescent="0.15">
      <c r="B88" s="5"/>
      <c r="C88" s="5"/>
      <c r="D88" s="8"/>
      <c r="E88" s="8"/>
      <c r="F88" s="5"/>
      <c r="G88" s="5"/>
      <c r="H88" s="8"/>
      <c r="I88" s="8"/>
      <c r="J88" s="8"/>
      <c r="K88" s="8"/>
      <c r="L88" s="5"/>
    </row>
    <row r="89" spans="2:14" x14ac:dyDescent="0.15">
      <c r="B89" s="5"/>
      <c r="C89" s="5"/>
      <c r="D89" s="8"/>
      <c r="E89" s="8"/>
      <c r="F89" s="5"/>
      <c r="G89" s="5"/>
      <c r="H89" s="8"/>
      <c r="I89" s="8"/>
      <c r="J89" s="8"/>
      <c r="K89" s="8"/>
      <c r="L89" s="5"/>
    </row>
    <row r="90" spans="2:14" x14ac:dyDescent="0.15">
      <c r="B90" s="5"/>
      <c r="C90" s="5"/>
      <c r="D90" s="8"/>
      <c r="E90" s="8"/>
      <c r="F90" s="5"/>
      <c r="G90" s="5"/>
      <c r="H90" s="8"/>
      <c r="I90" s="8"/>
      <c r="J90" s="8"/>
      <c r="K90" s="8"/>
      <c r="L90" s="5"/>
    </row>
  </sheetData>
  <mergeCells count="7">
    <mergeCell ref="O1:P1"/>
    <mergeCell ref="B9:L9"/>
    <mergeCell ref="B21:B31"/>
    <mergeCell ref="E32:M32"/>
    <mergeCell ref="B20:C20"/>
    <mergeCell ref="C21:C31"/>
    <mergeCell ref="B32:D32"/>
  </mergeCells>
  <phoneticPr fontId="2"/>
  <dataValidations count="7">
    <dataValidation type="whole" allowBlank="1" showInputMessage="1" showErrorMessage="1" sqref="G21">
      <formula1>1</formula1>
      <formula2>4</formula2>
    </dataValidation>
    <dataValidation type="textLength" allowBlank="1" showInputMessage="1" showErrorMessage="1" error="授業コードは英数字9桁もしくは10桁です。_x000a_シラバスなどで確認してください。" sqref="E21:E31">
      <formula1>9</formula1>
      <formula2>10</formula2>
    </dataValidation>
    <dataValidation type="list" allowBlank="1" showInputMessage="1" showErrorMessage="1" sqref="K21">
      <formula1>"1,2,3,4,5,6"</formula1>
    </dataValidation>
    <dataValidation type="list" allowBlank="1" showInputMessage="1" showErrorMessage="1" sqref="J21">
      <formula1>"月,火,水,木,金,土,集中"</formula1>
    </dataValidation>
    <dataValidation type="list" allowBlank="1" showInputMessage="1" showErrorMessage="1" sqref="M21:M31">
      <formula1>"未,済"</formula1>
    </dataValidation>
    <dataValidation allowBlank="1" showInputMessage="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B21:B31"/>
    <dataValidation type="list" allowBlank="1" showInputMessage="1" showErrorMessage="1" sqref="I21">
      <formula1>"T1-T2,T1-T3,T1-T6,T4-T5,T4-T6,T5-T6,T1,T2,T3,T4,T5,T6"</formula1>
    </dataValidation>
  </dataValidations>
  <hyperlinks>
    <hyperlink ref="F8" r:id="rId1" display="https://skipwise.chiba-u.jp/course/"/>
  </hyperlinks>
  <pageMargins left="0.25" right="0.25" top="0.75" bottom="0.75" header="0.3" footer="0.3"/>
  <pageSetup paperSize="9"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I41"/>
  <sheetViews>
    <sheetView view="pageBreakPreview" zoomScale="60" zoomScaleNormal="55" workbookViewId="0">
      <selection activeCell="F22" sqref="F22"/>
    </sheetView>
  </sheetViews>
  <sheetFormatPr defaultColWidth="0" defaultRowHeight="13.5" zeroHeight="1" x14ac:dyDescent="0.15"/>
  <cols>
    <col min="1" max="1" width="8.875" style="5" customWidth="1"/>
    <col min="2" max="7" width="22.75" style="5" customWidth="1"/>
    <col min="8" max="8" width="8.875" style="5" customWidth="1"/>
    <col min="9" max="9" width="0" style="5" hidden="1" customWidth="1"/>
    <col min="10" max="16384" width="8.875" style="5" hidden="1"/>
  </cols>
  <sheetData>
    <row r="1" spans="1:8" customFormat="1" x14ac:dyDescent="0.15">
      <c r="A1" s="5"/>
      <c r="B1" s="5"/>
      <c r="C1" s="5"/>
      <c r="D1" s="5"/>
      <c r="E1" s="5"/>
      <c r="F1" s="5"/>
      <c r="G1" s="5"/>
      <c r="H1" s="99" t="s">
        <v>75</v>
      </c>
    </row>
    <row r="2" spans="1:8" customFormat="1" ht="41.25" customHeight="1" x14ac:dyDescent="0.15">
      <c r="A2" s="5"/>
      <c r="B2" s="5"/>
      <c r="C2" s="5"/>
      <c r="D2" s="5"/>
      <c r="E2" s="5"/>
      <c r="F2" s="5"/>
      <c r="G2" s="5"/>
      <c r="H2" s="5"/>
    </row>
    <row r="3" spans="1:8" s="40" customFormat="1" x14ac:dyDescent="0.15">
      <c r="A3" s="39"/>
      <c r="B3" s="7" t="s">
        <v>59</v>
      </c>
      <c r="C3" s="7"/>
      <c r="D3" s="7"/>
      <c r="E3" s="7"/>
      <c r="F3" s="7"/>
      <c r="G3" s="39"/>
      <c r="H3" s="39"/>
    </row>
    <row r="4" spans="1:8" customFormat="1" ht="14.25" thickBot="1" x14ac:dyDescent="0.2">
      <c r="A4" s="5"/>
      <c r="B4" s="7"/>
      <c r="C4" s="7"/>
      <c r="D4" s="7"/>
      <c r="E4" s="7"/>
      <c r="F4" s="7"/>
      <c r="G4" s="5"/>
      <c r="H4" s="5"/>
    </row>
    <row r="5" spans="1:8" s="1" customFormat="1" ht="30" customHeight="1" thickBot="1" x14ac:dyDescent="0.2">
      <c r="A5" s="8"/>
      <c r="B5" s="90" t="s">
        <v>30</v>
      </c>
      <c r="C5" s="91" t="s">
        <v>31</v>
      </c>
      <c r="D5" s="91" t="s">
        <v>6</v>
      </c>
      <c r="E5" s="92" t="s">
        <v>7</v>
      </c>
      <c r="F5" s="91" t="s">
        <v>71</v>
      </c>
      <c r="G5" s="93" t="s">
        <v>13</v>
      </c>
      <c r="H5" s="8"/>
    </row>
    <row r="6" spans="1:8" s="42" customFormat="1" ht="34.9" customHeight="1" x14ac:dyDescent="0.25">
      <c r="A6" s="41"/>
      <c r="B6" s="94">
        <f>'03 国際日本学学習記録'!M18</f>
        <v>0</v>
      </c>
      <c r="C6" s="94">
        <f>'03 国際日本学学習記録'!M30</f>
        <v>0</v>
      </c>
      <c r="D6" s="94">
        <f>'03 国際日本学学習記録'!M48</f>
        <v>0</v>
      </c>
      <c r="E6" s="94">
        <f>'03 国際日本学学習記録'!M56</f>
        <v>0</v>
      </c>
      <c r="F6" s="94">
        <f>'03 国際日本学学習記録'!M64</f>
        <v>0</v>
      </c>
      <c r="G6" s="94">
        <f>SUM(B6:F6)</f>
        <v>0</v>
      </c>
      <c r="H6" s="41"/>
    </row>
    <row r="7" spans="1:8" s="2" customFormat="1" ht="15" customHeight="1" x14ac:dyDescent="0.15">
      <c r="A7" s="9"/>
      <c r="B7" s="95" t="s">
        <v>16</v>
      </c>
      <c r="C7" s="95" t="s">
        <v>16</v>
      </c>
      <c r="D7" s="95" t="s">
        <v>16</v>
      </c>
      <c r="E7" s="95" t="s">
        <v>16</v>
      </c>
      <c r="F7" s="95" t="s">
        <v>16</v>
      </c>
      <c r="G7" s="95" t="s">
        <v>16</v>
      </c>
      <c r="H7" s="9"/>
    </row>
    <row r="8" spans="1:8" customFormat="1" ht="14.25" thickBot="1" x14ac:dyDescent="0.2">
      <c r="A8" s="5"/>
      <c r="B8" s="96" t="s">
        <v>65</v>
      </c>
      <c r="C8" s="96" t="s">
        <v>66</v>
      </c>
      <c r="D8" s="96" t="s">
        <v>67</v>
      </c>
      <c r="E8" s="96" t="s">
        <v>68</v>
      </c>
      <c r="F8" s="96" t="s">
        <v>64</v>
      </c>
      <c r="G8" s="97"/>
      <c r="H8" s="5"/>
    </row>
    <row r="9" spans="1:8" customFormat="1" x14ac:dyDescent="0.15">
      <c r="A9" s="5"/>
      <c r="B9" s="5"/>
      <c r="C9" s="5"/>
      <c r="D9" s="5"/>
      <c r="E9" s="5"/>
      <c r="F9" s="5"/>
      <c r="G9" s="5"/>
      <c r="H9" s="5"/>
    </row>
    <row r="10" spans="1:8" customFormat="1" x14ac:dyDescent="0.15">
      <c r="A10" s="5"/>
      <c r="B10" s="5"/>
      <c r="C10" s="5"/>
      <c r="D10" s="5"/>
      <c r="E10" s="5"/>
      <c r="F10" s="5"/>
      <c r="G10" s="5"/>
      <c r="H10" s="5"/>
    </row>
    <row r="11" spans="1:8" s="40" customFormat="1" ht="25.15" customHeight="1" x14ac:dyDescent="0.15">
      <c r="A11" s="39"/>
      <c r="B11" s="7" t="s">
        <v>60</v>
      </c>
      <c r="C11" s="7"/>
      <c r="D11" s="7"/>
      <c r="E11" s="7"/>
      <c r="F11" s="7"/>
      <c r="G11" s="7"/>
      <c r="H11" s="39"/>
    </row>
    <row r="12" spans="1:8" s="40" customFormat="1" ht="25.15" customHeight="1" x14ac:dyDescent="0.15">
      <c r="A12" s="39"/>
      <c r="B12" s="7" t="s">
        <v>84</v>
      </c>
      <c r="C12" s="7"/>
      <c r="D12" s="7"/>
      <c r="E12" s="7"/>
      <c r="F12" s="7"/>
      <c r="G12" s="7"/>
      <c r="H12" s="39"/>
    </row>
    <row r="13" spans="1:8" customFormat="1" ht="14.25" thickBot="1" x14ac:dyDescent="0.2">
      <c r="A13" s="5"/>
      <c r="B13" s="6"/>
      <c r="C13" s="6"/>
      <c r="D13" s="7"/>
      <c r="E13" s="7"/>
      <c r="F13" s="7"/>
      <c r="G13" s="7"/>
      <c r="H13" s="5"/>
    </row>
    <row r="14" spans="1:8" customFormat="1" ht="30" customHeight="1" thickTop="1" thickBot="1" x14ac:dyDescent="0.2">
      <c r="A14" s="5"/>
      <c r="B14" s="80" t="s">
        <v>46</v>
      </c>
      <c r="C14" s="83">
        <f>IF(B6&gt;8,8,B6)</f>
        <v>0</v>
      </c>
      <c r="D14" s="120" t="str">
        <f>IF(B6&gt;8,"★ゲートウェイ科目（講義型）：取得単位数が8単位を超えています。超えた単位は履修証明を取得するための単位数としてカウントされませんのでご注意ください。","")</f>
        <v/>
      </c>
      <c r="E14" s="121"/>
      <c r="F14" s="121"/>
      <c r="G14" s="121"/>
      <c r="H14" s="121"/>
    </row>
    <row r="15" spans="1:8" customFormat="1" ht="30" customHeight="1" thickTop="1" thickBot="1" x14ac:dyDescent="0.2">
      <c r="A15" s="5"/>
      <c r="B15" s="87" t="s">
        <v>49</v>
      </c>
      <c r="C15" s="84">
        <f>IF(B6&lt;1,1-B6,0)</f>
        <v>1</v>
      </c>
      <c r="D15" s="122" t="str">
        <f>IF(B6&lt;1,"★ゲートウェイ（講義型）は最低1単位の履修が必要です。","必須単位数は履修済みです。")</f>
        <v>★ゲートウェイ（講義型）は最低1単位の履修が必要です。</v>
      </c>
      <c r="E15" s="122"/>
      <c r="F15" s="122"/>
      <c r="G15" s="122"/>
      <c r="H15" s="5"/>
    </row>
    <row r="16" spans="1:8" s="35" customFormat="1" ht="30" customHeight="1" thickTop="1" thickBot="1" x14ac:dyDescent="0.2">
      <c r="A16" s="34"/>
      <c r="B16" s="81" t="s">
        <v>47</v>
      </c>
      <c r="C16" s="83">
        <f>IF(C6&gt;8,8,C6)</f>
        <v>0</v>
      </c>
      <c r="D16" s="120" t="str">
        <f>IF(C6&gt;8,"★ゲートウェイ科目（プロジェクト型・セミナー型）：取得単位数が8単位を超えています。超えた単位は履修証明を取得するための単位数としてカウントされませんのでご注意ください。","")</f>
        <v/>
      </c>
      <c r="E16" s="121"/>
      <c r="F16" s="121"/>
      <c r="G16" s="121"/>
      <c r="H16" s="121"/>
    </row>
    <row r="17" spans="1:8" s="121" customFormat="1" ht="30" customHeight="1" thickTop="1" thickBot="1" x14ac:dyDescent="0.2">
      <c r="A17" s="5"/>
      <c r="B17" s="81" t="s">
        <v>50</v>
      </c>
      <c r="C17" s="83">
        <f>IF(D6&gt;14,14,D6)</f>
        <v>0</v>
      </c>
      <c r="D17" s="120" t="str">
        <f>IF(D6&gt;14,"★イングリッシュコミュニケーション：取得単位数が14単位を超えています。超えた単位は履修証明を取得するための単位数としてカウントされませんのでご注意ください。","")</f>
        <v/>
      </c>
    </row>
    <row r="18" spans="1:8" customFormat="1" ht="30" customHeight="1" thickTop="1" thickBot="1" x14ac:dyDescent="0.2">
      <c r="A18" s="5"/>
      <c r="B18" s="88" t="s">
        <v>49</v>
      </c>
      <c r="C18" s="84">
        <f>IF(D6&lt;4,4-D6,0)</f>
        <v>4</v>
      </c>
      <c r="D18" s="122" t="str">
        <f>IF(D6&lt;4,"★イングリッシュコミュニケーションは最低4単位の履修が必要です。","必須単位数は履修済みです。")</f>
        <v>★イングリッシュコミュニケーションは最低4単位の履修が必要です。</v>
      </c>
      <c r="E18" s="122"/>
      <c r="F18" s="122"/>
      <c r="G18" s="122"/>
      <c r="H18" s="5"/>
    </row>
    <row r="19" spans="1:8" customFormat="1" ht="30" customHeight="1" thickTop="1" thickBot="1" x14ac:dyDescent="0.2">
      <c r="A19" s="5"/>
      <c r="B19" s="82" t="s">
        <v>48</v>
      </c>
      <c r="C19" s="85">
        <f>IF(E6&gt;12,12,E6)</f>
        <v>0</v>
      </c>
      <c r="D19" s="36" t="str">
        <f>IF(E6&gt;8,"★留学：取得単位数が8単位を超えています。超えた単位は履修証明を取得するための単位数としてカウントされませんのでご注意ください。","")</f>
        <v/>
      </c>
      <c r="E19" s="36"/>
      <c r="F19" s="36"/>
      <c r="G19" s="5"/>
      <c r="H19" s="5"/>
    </row>
    <row r="20" spans="1:8" customFormat="1" ht="30" customHeight="1" thickTop="1" thickBot="1" x14ac:dyDescent="0.2">
      <c r="A20" s="5"/>
      <c r="B20" s="88" t="s">
        <v>49</v>
      </c>
      <c r="C20" s="84">
        <f>IF(E6&lt;2,2-E6,0)</f>
        <v>2</v>
      </c>
      <c r="D20" s="122" t="str">
        <f>IF(E6&lt;2,"★留学は最低2単位の履修が必要です。","必須単位数は履修済みです。")</f>
        <v>★留学は最低2単位の履修が必要です。</v>
      </c>
      <c r="E20" s="122"/>
      <c r="F20" s="122"/>
      <c r="G20" s="122"/>
      <c r="H20" s="5"/>
    </row>
    <row r="21" spans="1:8" customFormat="1" ht="30" customHeight="1" thickTop="1" thickBot="1" x14ac:dyDescent="0.2">
      <c r="A21" s="5"/>
      <c r="B21" s="81" t="s">
        <v>70</v>
      </c>
      <c r="C21" s="83">
        <f>IF(F6&gt;4,4,F6)</f>
        <v>0</v>
      </c>
      <c r="D21" s="120" t="str">
        <f>IF(F6&gt;4,"★国際体験：取得単位数が4単位を超えています。超えた単位は履修証明を取得するための単位数としてカウントされませんのでご注意ください。","")</f>
        <v/>
      </c>
      <c r="E21" s="121"/>
      <c r="F21" s="121"/>
      <c r="G21" s="121"/>
      <c r="H21" s="121"/>
    </row>
    <row r="22" spans="1:8" customFormat="1" ht="30" customHeight="1" thickTop="1" thickBot="1" x14ac:dyDescent="0.2">
      <c r="A22" s="5"/>
      <c r="B22" s="89" t="s">
        <v>49</v>
      </c>
      <c r="C22" s="86">
        <f>IF(F6&lt;2,2-F6,0)</f>
        <v>2</v>
      </c>
      <c r="D22" s="47" t="str">
        <f>IF(F6&lt;2,"★国際体験は最低2単位の履修が必要です。","必須単位数は履修済みです。")</f>
        <v>★国際体験は最低2単位の履修が必要です。</v>
      </c>
      <c r="E22" s="36"/>
      <c r="F22" s="36"/>
      <c r="G22" s="5"/>
      <c r="H22" s="5"/>
    </row>
    <row r="23" spans="1:8" customFormat="1" ht="19.899999999999999" customHeight="1" thickTop="1" thickBot="1" x14ac:dyDescent="0.2">
      <c r="A23" s="5"/>
      <c r="B23" s="5"/>
      <c r="C23" s="5"/>
      <c r="D23" s="5"/>
      <c r="E23" s="5"/>
      <c r="F23" s="5"/>
      <c r="G23" s="5"/>
      <c r="H23" s="5"/>
    </row>
    <row r="24" spans="1:8" customFormat="1" ht="19.899999999999999" customHeight="1" thickBot="1" x14ac:dyDescent="0.2">
      <c r="A24" s="5"/>
      <c r="B24" s="5"/>
      <c r="C24" s="38" t="s">
        <v>51</v>
      </c>
      <c r="D24" s="4" t="s">
        <v>73</v>
      </c>
      <c r="E24" s="5"/>
      <c r="F24" s="5"/>
      <c r="G24" s="5"/>
      <c r="H24" s="5"/>
    </row>
    <row r="25" spans="1:8" customFormat="1" ht="19.899999999999999" customHeight="1" x14ac:dyDescent="0.15">
      <c r="A25" s="5"/>
      <c r="B25" s="5"/>
      <c r="C25" s="37">
        <f>C14+C16+C17+C19+C21</f>
        <v>0</v>
      </c>
      <c r="D25" s="19" t="s">
        <v>44</v>
      </c>
      <c r="E25" s="5"/>
      <c r="F25" s="5"/>
      <c r="G25" s="5"/>
      <c r="H25" s="5"/>
    </row>
    <row r="26" spans="1:8" customFormat="1" ht="19.899999999999999" customHeight="1" x14ac:dyDescent="0.2">
      <c r="A26" s="5"/>
      <c r="B26" s="5"/>
      <c r="C26" s="5"/>
      <c r="D26" s="43">
        <f>18-C25</f>
        <v>18</v>
      </c>
      <c r="E26" s="5"/>
      <c r="F26" s="5"/>
      <c r="G26" s="5"/>
      <c r="H26" s="5"/>
    </row>
    <row r="27" spans="1:8" x14ac:dyDescent="0.15">
      <c r="D27" s="3" t="s">
        <v>45</v>
      </c>
    </row>
    <row r="28" spans="1:8" ht="14.25" thickBot="1" x14ac:dyDescent="0.2">
      <c r="D28" s="20"/>
    </row>
    <row r="29" spans="1:8" x14ac:dyDescent="0.15"/>
    <row r="30" spans="1:8" x14ac:dyDescent="0.15"/>
    <row r="31" spans="1:8" x14ac:dyDescent="0.15"/>
    <row r="32" spans="1:8" x14ac:dyDescent="0.15"/>
    <row r="33" x14ac:dyDescent="0.15"/>
    <row r="34" x14ac:dyDescent="0.15"/>
    <row r="35" x14ac:dyDescent="0.15"/>
    <row r="36" x14ac:dyDescent="0.15"/>
    <row r="37" x14ac:dyDescent="0.15"/>
    <row r="38" x14ac:dyDescent="0.15"/>
    <row r="39" x14ac:dyDescent="0.15"/>
    <row r="40" x14ac:dyDescent="0.15"/>
    <row r="41" x14ac:dyDescent="0.15"/>
  </sheetData>
  <mergeCells count="7">
    <mergeCell ref="D21:H21"/>
    <mergeCell ref="D18:G18"/>
    <mergeCell ref="D20:G20"/>
    <mergeCell ref="D15:G15"/>
    <mergeCell ref="D14:H14"/>
    <mergeCell ref="D16:H16"/>
    <mergeCell ref="D17:XFD17"/>
  </mergeCells>
  <phoneticPr fontId="2"/>
  <pageMargins left="0.7" right="0.7" top="0.75" bottom="0.75" header="0.3" footer="0.3"/>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Q122"/>
  <sheetViews>
    <sheetView view="pageBreakPreview" zoomScale="85" zoomScaleNormal="40" zoomScaleSheetLayoutView="85" workbookViewId="0">
      <selection activeCell="D9" sqref="D9"/>
    </sheetView>
  </sheetViews>
  <sheetFormatPr defaultColWidth="0" defaultRowHeight="13.5" zeroHeight="1" x14ac:dyDescent="0.15"/>
  <cols>
    <col min="1" max="2" width="6.75" style="5" customWidth="1"/>
    <col min="3" max="3" width="3.75" style="8" customWidth="1"/>
    <col min="4" max="4" width="15.125" style="8" customWidth="1"/>
    <col min="5" max="5" width="26.125" style="5" customWidth="1"/>
    <col min="6" max="7" width="5.75" style="8" customWidth="1"/>
    <col min="8" max="8" width="13.875" style="8" customWidth="1"/>
    <col min="9" max="10" width="5.75" style="8" customWidth="1"/>
    <col min="11" max="11" width="19.5" style="5" customWidth="1"/>
    <col min="12" max="13" width="5.75" style="8" customWidth="1"/>
    <col min="14" max="14" width="20.75" style="5" customWidth="1"/>
    <col min="15" max="15" width="8.875" style="7" customWidth="1"/>
    <col min="16" max="16" width="23.875" style="5" customWidth="1"/>
    <col min="17" max="16384" width="8.875" hidden="1"/>
  </cols>
  <sheetData>
    <row r="1" spans="1:17" ht="13.5" customHeight="1" x14ac:dyDescent="0.15">
      <c r="A1" s="103"/>
      <c r="B1" s="103"/>
      <c r="C1" s="103"/>
      <c r="D1" s="103"/>
      <c r="E1" s="103"/>
      <c r="F1" s="103"/>
      <c r="G1" s="103"/>
      <c r="H1" s="103"/>
      <c r="I1" s="103"/>
      <c r="J1" s="103"/>
      <c r="K1" s="103"/>
      <c r="L1" s="103"/>
      <c r="M1" s="103"/>
      <c r="N1" s="103"/>
      <c r="O1" s="103"/>
      <c r="P1" s="107" t="s">
        <v>75</v>
      </c>
      <c r="Q1" s="107"/>
    </row>
    <row r="2" spans="1:17" ht="13.5" customHeight="1" x14ac:dyDescent="0.15">
      <c r="A2" s="103"/>
      <c r="B2" s="103"/>
      <c r="C2" s="103"/>
      <c r="D2" s="103"/>
      <c r="E2" s="103"/>
      <c r="F2" s="103"/>
      <c r="G2" s="103"/>
      <c r="H2" s="103"/>
      <c r="I2" s="103"/>
      <c r="J2" s="103"/>
      <c r="K2" s="103"/>
      <c r="L2" s="103"/>
      <c r="M2" s="103"/>
      <c r="N2" s="103"/>
      <c r="O2" s="103"/>
      <c r="P2" s="103"/>
      <c r="Q2" s="5"/>
    </row>
    <row r="3" spans="1:17" ht="13.5" customHeight="1" x14ac:dyDescent="0.15">
      <c r="A3" s="103"/>
      <c r="B3" s="103"/>
      <c r="C3" s="103"/>
      <c r="D3" s="103"/>
      <c r="E3" s="103"/>
      <c r="F3" s="103"/>
      <c r="G3" s="103"/>
      <c r="H3" s="103"/>
      <c r="I3" s="103"/>
      <c r="J3" s="103"/>
      <c r="K3" s="103"/>
      <c r="L3" s="103"/>
      <c r="M3" s="103"/>
      <c r="N3" s="103"/>
      <c r="O3" s="103"/>
      <c r="P3" s="103"/>
      <c r="Q3" s="5"/>
    </row>
    <row r="4" spans="1:17" x14ac:dyDescent="0.15">
      <c r="Q4" s="5"/>
    </row>
    <row r="5" spans="1:17" s="21" customFormat="1" ht="15" customHeight="1" x14ac:dyDescent="0.15">
      <c r="A5" s="104"/>
      <c r="B5" s="104"/>
      <c r="C5" s="104"/>
      <c r="D5" s="52" t="s">
        <v>32</v>
      </c>
      <c r="E5" s="53" t="s">
        <v>34</v>
      </c>
      <c r="F5" s="144" t="s">
        <v>33</v>
      </c>
      <c r="G5" s="144"/>
      <c r="H5" s="144"/>
      <c r="I5" s="144"/>
      <c r="J5" s="144"/>
      <c r="K5" s="104"/>
      <c r="L5" s="104"/>
      <c r="M5" s="104"/>
      <c r="N5" s="104"/>
      <c r="O5" s="38"/>
      <c r="P5" s="104"/>
    </row>
    <row r="6" spans="1:17" ht="30" customHeight="1" x14ac:dyDescent="0.15">
      <c r="D6" s="54"/>
      <c r="E6" s="55"/>
      <c r="F6" s="145"/>
      <c r="G6" s="145"/>
      <c r="H6" s="145"/>
      <c r="I6" s="145"/>
      <c r="J6" s="145"/>
    </row>
    <row r="7" spans="1:17" x14ac:dyDescent="0.15"/>
    <row r="8" spans="1:17" s="1" customFormat="1" ht="25.15" customHeight="1" thickBot="1" x14ac:dyDescent="0.2">
      <c r="A8" s="126"/>
      <c r="B8" s="126"/>
      <c r="C8" s="48" t="s">
        <v>2</v>
      </c>
      <c r="D8" s="48" t="s">
        <v>0</v>
      </c>
      <c r="E8" s="48" t="s">
        <v>3</v>
      </c>
      <c r="F8" s="49" t="s">
        <v>26</v>
      </c>
      <c r="G8" s="48" t="s">
        <v>14</v>
      </c>
      <c r="H8" s="48" t="s">
        <v>76</v>
      </c>
      <c r="I8" s="48" t="s">
        <v>4</v>
      </c>
      <c r="J8" s="48" t="s">
        <v>5</v>
      </c>
      <c r="K8" s="48" t="s">
        <v>1</v>
      </c>
      <c r="L8" s="48" t="s">
        <v>24</v>
      </c>
      <c r="M8" s="49" t="s">
        <v>62</v>
      </c>
      <c r="N8" s="100"/>
      <c r="O8" s="100"/>
      <c r="P8" s="100"/>
    </row>
    <row r="9" spans="1:17" ht="19.899999999999999" customHeight="1" thickBot="1" x14ac:dyDescent="0.2">
      <c r="A9" s="127" t="s">
        <v>20</v>
      </c>
      <c r="B9" s="129" t="s">
        <v>28</v>
      </c>
      <c r="C9" s="56" t="s">
        <v>15</v>
      </c>
      <c r="D9" s="61" t="s">
        <v>86</v>
      </c>
      <c r="E9" s="62" t="s">
        <v>55</v>
      </c>
      <c r="F9" s="61">
        <v>1</v>
      </c>
      <c r="G9" s="61">
        <v>28</v>
      </c>
      <c r="H9" s="61" t="s">
        <v>56</v>
      </c>
      <c r="I9" s="61" t="s">
        <v>57</v>
      </c>
      <c r="J9" s="61">
        <v>1</v>
      </c>
      <c r="K9" s="62"/>
      <c r="L9" s="63" t="s">
        <v>25</v>
      </c>
      <c r="M9" s="64">
        <v>1</v>
      </c>
      <c r="N9" s="101"/>
      <c r="O9" s="102"/>
      <c r="P9" s="101"/>
    </row>
    <row r="10" spans="1:17" ht="19.899999999999999" customHeight="1" x14ac:dyDescent="0.15">
      <c r="A10" s="128"/>
      <c r="B10" s="130"/>
      <c r="C10" s="57">
        <v>1</v>
      </c>
      <c r="D10" s="67"/>
      <c r="E10" s="68"/>
      <c r="F10" s="69"/>
      <c r="G10" s="67"/>
      <c r="H10" s="70"/>
      <c r="I10" s="71"/>
      <c r="J10" s="71"/>
      <c r="K10" s="67"/>
      <c r="L10" s="69"/>
      <c r="M10" s="69" t="str">
        <f t="shared" ref="M10:M17" si="0">IF(L10="済",F10,"-")</f>
        <v>-</v>
      </c>
      <c r="N10" s="101"/>
      <c r="O10" s="102"/>
      <c r="P10" s="101"/>
    </row>
    <row r="11" spans="1:17" ht="19.899999999999999" customHeight="1" x14ac:dyDescent="0.15">
      <c r="A11" s="128"/>
      <c r="B11" s="130"/>
      <c r="C11" s="58">
        <v>2</v>
      </c>
      <c r="D11" s="72"/>
      <c r="E11" s="68"/>
      <c r="F11" s="69"/>
      <c r="G11" s="72"/>
      <c r="H11" s="73"/>
      <c r="I11" s="74"/>
      <c r="J11" s="74"/>
      <c r="K11" s="67"/>
      <c r="L11" s="73"/>
      <c r="M11" s="69" t="str">
        <f t="shared" si="0"/>
        <v>-</v>
      </c>
      <c r="N11" s="101"/>
      <c r="O11" s="102"/>
      <c r="P11" s="101"/>
    </row>
    <row r="12" spans="1:17" ht="19.899999999999999" customHeight="1" x14ac:dyDescent="0.15">
      <c r="A12" s="128"/>
      <c r="B12" s="130"/>
      <c r="C12" s="58">
        <v>3</v>
      </c>
      <c r="D12" s="72"/>
      <c r="E12" s="68"/>
      <c r="F12" s="69"/>
      <c r="G12" s="72"/>
      <c r="H12" s="73"/>
      <c r="I12" s="74"/>
      <c r="J12" s="74"/>
      <c r="K12" s="67"/>
      <c r="L12" s="73"/>
      <c r="M12" s="69" t="str">
        <f t="shared" si="0"/>
        <v>-</v>
      </c>
      <c r="N12" s="101"/>
      <c r="O12" s="102"/>
      <c r="P12" s="101"/>
    </row>
    <row r="13" spans="1:17" ht="19.899999999999999" customHeight="1" x14ac:dyDescent="0.15">
      <c r="A13" s="128"/>
      <c r="B13" s="130"/>
      <c r="C13" s="58">
        <v>4</v>
      </c>
      <c r="D13" s="72"/>
      <c r="E13" s="68"/>
      <c r="F13" s="69"/>
      <c r="G13" s="72"/>
      <c r="H13" s="73"/>
      <c r="I13" s="74"/>
      <c r="J13" s="74"/>
      <c r="K13" s="67"/>
      <c r="L13" s="73"/>
      <c r="M13" s="69" t="str">
        <f t="shared" si="0"/>
        <v>-</v>
      </c>
      <c r="N13" s="101"/>
      <c r="O13" s="102"/>
      <c r="P13" s="101"/>
    </row>
    <row r="14" spans="1:17" ht="19.899999999999999" customHeight="1" x14ac:dyDescent="0.15">
      <c r="A14" s="128"/>
      <c r="B14" s="130"/>
      <c r="C14" s="58">
        <v>5</v>
      </c>
      <c r="D14" s="72"/>
      <c r="E14" s="68"/>
      <c r="F14" s="69"/>
      <c r="G14" s="72"/>
      <c r="H14" s="73"/>
      <c r="I14" s="74"/>
      <c r="J14" s="74"/>
      <c r="K14" s="67"/>
      <c r="L14" s="73"/>
      <c r="M14" s="69" t="str">
        <f t="shared" si="0"/>
        <v>-</v>
      </c>
      <c r="N14" s="101"/>
      <c r="O14" s="102"/>
      <c r="P14" s="101"/>
    </row>
    <row r="15" spans="1:17" ht="19.899999999999999" customHeight="1" x14ac:dyDescent="0.15">
      <c r="A15" s="128"/>
      <c r="B15" s="130"/>
      <c r="C15" s="58">
        <v>6</v>
      </c>
      <c r="D15" s="72"/>
      <c r="E15" s="68"/>
      <c r="F15" s="69"/>
      <c r="G15" s="72"/>
      <c r="H15" s="73"/>
      <c r="I15" s="74"/>
      <c r="J15" s="74"/>
      <c r="K15" s="67"/>
      <c r="L15" s="73"/>
      <c r="M15" s="69" t="str">
        <f t="shared" si="0"/>
        <v>-</v>
      </c>
      <c r="N15" s="101"/>
      <c r="O15" s="102"/>
      <c r="P15" s="101"/>
    </row>
    <row r="16" spans="1:17" ht="19.899999999999999" customHeight="1" x14ac:dyDescent="0.15">
      <c r="A16" s="128"/>
      <c r="B16" s="130"/>
      <c r="C16" s="58">
        <v>7</v>
      </c>
      <c r="D16" s="72"/>
      <c r="E16" s="68"/>
      <c r="F16" s="69"/>
      <c r="G16" s="72"/>
      <c r="H16" s="73"/>
      <c r="I16" s="74"/>
      <c r="J16" s="74"/>
      <c r="K16" s="67"/>
      <c r="L16" s="73"/>
      <c r="M16" s="69" t="str">
        <f t="shared" si="0"/>
        <v>-</v>
      </c>
      <c r="N16" s="101"/>
      <c r="O16" s="102"/>
      <c r="P16" s="101"/>
    </row>
    <row r="17" spans="1:16" ht="19.899999999999999" customHeight="1" thickBot="1" x14ac:dyDescent="0.2">
      <c r="A17" s="128"/>
      <c r="B17" s="130"/>
      <c r="C17" s="58">
        <v>8</v>
      </c>
      <c r="D17" s="72"/>
      <c r="E17" s="68"/>
      <c r="F17" s="69"/>
      <c r="G17" s="72"/>
      <c r="H17" s="73"/>
      <c r="I17" s="74"/>
      <c r="J17" s="74"/>
      <c r="K17" s="67"/>
      <c r="L17" s="73"/>
      <c r="M17" s="69" t="str">
        <f t="shared" si="0"/>
        <v>-</v>
      </c>
      <c r="N17" s="105"/>
      <c r="O17" s="106"/>
      <c r="P17" s="105"/>
    </row>
    <row r="18" spans="1:16" ht="25.15" customHeight="1" thickBot="1" x14ac:dyDescent="0.2">
      <c r="A18" s="131" t="s">
        <v>61</v>
      </c>
      <c r="B18" s="132"/>
      <c r="C18" s="133"/>
      <c r="D18" s="123" t="s">
        <v>69</v>
      </c>
      <c r="E18" s="124"/>
      <c r="F18" s="124"/>
      <c r="G18" s="124"/>
      <c r="H18" s="125"/>
      <c r="I18" s="124"/>
      <c r="J18" s="124"/>
      <c r="K18" s="124"/>
      <c r="L18" s="124"/>
      <c r="M18" s="98">
        <f>SUM(M10:M17)</f>
        <v>0</v>
      </c>
    </row>
    <row r="19" spans="1:16" x14ac:dyDescent="0.15"/>
    <row r="20" spans="1:16" x14ac:dyDescent="0.15"/>
    <row r="21" spans="1:16" s="1" customFormat="1" ht="25.15" customHeight="1" x14ac:dyDescent="0.15">
      <c r="A21" s="126"/>
      <c r="B21" s="126"/>
      <c r="C21" s="48" t="s">
        <v>2</v>
      </c>
      <c r="D21" s="48" t="s">
        <v>0</v>
      </c>
      <c r="E21" s="48" t="s">
        <v>3</v>
      </c>
      <c r="F21" s="49" t="s">
        <v>26</v>
      </c>
      <c r="G21" s="48" t="s">
        <v>14</v>
      </c>
      <c r="H21" s="48" t="s">
        <v>76</v>
      </c>
      <c r="I21" s="48" t="s">
        <v>4</v>
      </c>
      <c r="J21" s="48" t="s">
        <v>5</v>
      </c>
      <c r="K21" s="48" t="s">
        <v>1</v>
      </c>
      <c r="L21" s="48" t="s">
        <v>24</v>
      </c>
      <c r="M21" s="49" t="s">
        <v>62</v>
      </c>
      <c r="N21" s="50" t="s">
        <v>53</v>
      </c>
      <c r="O21" s="50" t="s">
        <v>10</v>
      </c>
      <c r="P21" s="50" t="s">
        <v>11</v>
      </c>
    </row>
    <row r="22" spans="1:16" ht="19.899999999999999" customHeight="1" x14ac:dyDescent="0.15">
      <c r="A22" s="127" t="s">
        <v>20</v>
      </c>
      <c r="B22" s="146" t="s">
        <v>29</v>
      </c>
      <c r="C22" s="57">
        <v>1</v>
      </c>
      <c r="D22" s="67"/>
      <c r="E22" s="68"/>
      <c r="F22" s="69"/>
      <c r="G22" s="67"/>
      <c r="H22" s="70"/>
      <c r="I22" s="74"/>
      <c r="J22" s="74"/>
      <c r="K22" s="67"/>
      <c r="L22" s="69"/>
      <c r="M22" s="69" t="str">
        <f t="shared" ref="M22:M29" si="1">IF(L22="済",F22,"-")</f>
        <v>-</v>
      </c>
      <c r="N22" s="65"/>
      <c r="O22" s="66"/>
      <c r="P22" s="65"/>
    </row>
    <row r="23" spans="1:16" ht="19.899999999999999" customHeight="1" x14ac:dyDescent="0.15">
      <c r="A23" s="128"/>
      <c r="B23" s="130"/>
      <c r="C23" s="58">
        <v>2</v>
      </c>
      <c r="D23" s="72"/>
      <c r="E23" s="68"/>
      <c r="F23" s="69"/>
      <c r="G23" s="72"/>
      <c r="H23" s="73"/>
      <c r="I23" s="74"/>
      <c r="J23" s="74"/>
      <c r="K23" s="67"/>
      <c r="L23" s="73"/>
      <c r="M23" s="69" t="str">
        <f t="shared" si="1"/>
        <v>-</v>
      </c>
      <c r="N23" s="65"/>
      <c r="O23" s="66"/>
      <c r="P23" s="65"/>
    </row>
    <row r="24" spans="1:16" ht="19.899999999999999" customHeight="1" x14ac:dyDescent="0.15">
      <c r="A24" s="128"/>
      <c r="B24" s="130"/>
      <c r="C24" s="58">
        <v>3</v>
      </c>
      <c r="D24" s="72"/>
      <c r="E24" s="68"/>
      <c r="F24" s="69"/>
      <c r="G24" s="72"/>
      <c r="H24" s="73"/>
      <c r="I24" s="74"/>
      <c r="J24" s="74"/>
      <c r="K24" s="67"/>
      <c r="L24" s="73"/>
      <c r="M24" s="69" t="str">
        <f t="shared" si="1"/>
        <v>-</v>
      </c>
      <c r="N24" s="65"/>
      <c r="O24" s="66"/>
      <c r="P24" s="65"/>
    </row>
    <row r="25" spans="1:16" ht="19.899999999999999" customHeight="1" x14ac:dyDescent="0.15">
      <c r="A25" s="128"/>
      <c r="B25" s="130"/>
      <c r="C25" s="58">
        <v>4</v>
      </c>
      <c r="D25" s="72"/>
      <c r="E25" s="68"/>
      <c r="F25" s="69"/>
      <c r="G25" s="72"/>
      <c r="H25" s="73"/>
      <c r="I25" s="74"/>
      <c r="J25" s="74"/>
      <c r="K25" s="67"/>
      <c r="L25" s="73"/>
      <c r="M25" s="69" t="str">
        <f t="shared" si="1"/>
        <v>-</v>
      </c>
      <c r="N25" s="65"/>
      <c r="O25" s="66"/>
      <c r="P25" s="65"/>
    </row>
    <row r="26" spans="1:16" ht="19.899999999999999" customHeight="1" x14ac:dyDescent="0.15">
      <c r="A26" s="128"/>
      <c r="B26" s="130"/>
      <c r="C26" s="58">
        <v>5</v>
      </c>
      <c r="D26" s="72"/>
      <c r="E26" s="68"/>
      <c r="F26" s="69"/>
      <c r="G26" s="72"/>
      <c r="H26" s="73"/>
      <c r="I26" s="74"/>
      <c r="J26" s="74"/>
      <c r="K26" s="67"/>
      <c r="L26" s="73"/>
      <c r="M26" s="69" t="str">
        <f t="shared" si="1"/>
        <v>-</v>
      </c>
      <c r="N26" s="65"/>
      <c r="O26" s="66"/>
      <c r="P26" s="65"/>
    </row>
    <row r="27" spans="1:16" ht="19.899999999999999" customHeight="1" x14ac:dyDescent="0.15">
      <c r="A27" s="128"/>
      <c r="B27" s="130"/>
      <c r="C27" s="58">
        <v>6</v>
      </c>
      <c r="D27" s="72"/>
      <c r="E27" s="68"/>
      <c r="F27" s="69"/>
      <c r="G27" s="72"/>
      <c r="H27" s="73"/>
      <c r="I27" s="74"/>
      <c r="J27" s="74"/>
      <c r="K27" s="67"/>
      <c r="L27" s="73"/>
      <c r="M27" s="69" t="str">
        <f t="shared" si="1"/>
        <v>-</v>
      </c>
      <c r="N27" s="65"/>
      <c r="O27" s="66"/>
      <c r="P27" s="65"/>
    </row>
    <row r="28" spans="1:16" ht="19.899999999999999" customHeight="1" x14ac:dyDescent="0.15">
      <c r="A28" s="128"/>
      <c r="B28" s="130"/>
      <c r="C28" s="58">
        <v>7</v>
      </c>
      <c r="D28" s="72"/>
      <c r="E28" s="68"/>
      <c r="F28" s="69"/>
      <c r="G28" s="72"/>
      <c r="H28" s="73"/>
      <c r="I28" s="74"/>
      <c r="J28" s="74"/>
      <c r="K28" s="67"/>
      <c r="L28" s="73"/>
      <c r="M28" s="69" t="str">
        <f t="shared" si="1"/>
        <v>-</v>
      </c>
      <c r="N28" s="65"/>
      <c r="O28" s="66"/>
      <c r="P28" s="65"/>
    </row>
    <row r="29" spans="1:16" ht="19.899999999999999" customHeight="1" thickBot="1" x14ac:dyDescent="0.2">
      <c r="A29" s="128"/>
      <c r="B29" s="130"/>
      <c r="C29" s="58">
        <v>8</v>
      </c>
      <c r="D29" s="72"/>
      <c r="E29" s="68"/>
      <c r="F29" s="69"/>
      <c r="G29" s="72"/>
      <c r="H29" s="73"/>
      <c r="I29" s="74"/>
      <c r="J29" s="74"/>
      <c r="K29" s="67"/>
      <c r="L29" s="73"/>
      <c r="M29" s="69" t="str">
        <f t="shared" si="1"/>
        <v>-</v>
      </c>
      <c r="N29" s="65"/>
      <c r="O29" s="66"/>
      <c r="P29" s="65"/>
    </row>
    <row r="30" spans="1:16" ht="25.15" customHeight="1" thickBot="1" x14ac:dyDescent="0.2">
      <c r="A30" s="131" t="s">
        <v>61</v>
      </c>
      <c r="B30" s="132"/>
      <c r="C30" s="133"/>
      <c r="D30" s="147" t="s">
        <v>81</v>
      </c>
      <c r="E30" s="148"/>
      <c r="F30" s="148"/>
      <c r="G30" s="148"/>
      <c r="H30" s="149"/>
      <c r="I30" s="148"/>
      <c r="J30" s="148"/>
      <c r="K30" s="148"/>
      <c r="L30" s="148"/>
      <c r="M30" s="76">
        <f>SUM(M22:M29)</f>
        <v>0</v>
      </c>
    </row>
    <row r="31" spans="1:16" x14ac:dyDescent="0.15"/>
    <row r="32" spans="1:16" x14ac:dyDescent="0.15"/>
    <row r="33" spans="1:16" s="1" customFormat="1" ht="25.15" customHeight="1" x14ac:dyDescent="0.15">
      <c r="A33" s="137"/>
      <c r="B33" s="137"/>
      <c r="C33" s="50" t="s">
        <v>2</v>
      </c>
      <c r="D33" s="50" t="s">
        <v>0</v>
      </c>
      <c r="E33" s="50" t="s">
        <v>3</v>
      </c>
      <c r="F33" s="49" t="s">
        <v>26</v>
      </c>
      <c r="G33" s="50" t="s">
        <v>14</v>
      </c>
      <c r="H33" s="50" t="s">
        <v>76</v>
      </c>
      <c r="I33" s="50" t="s">
        <v>4</v>
      </c>
      <c r="J33" s="50" t="s">
        <v>5</v>
      </c>
      <c r="K33" s="50" t="s">
        <v>1</v>
      </c>
      <c r="L33" s="48" t="s">
        <v>24</v>
      </c>
      <c r="M33" s="49" t="s">
        <v>62</v>
      </c>
      <c r="N33" s="5"/>
      <c r="O33" s="7"/>
      <c r="P33" s="5"/>
    </row>
    <row r="34" spans="1:16" ht="19.899999999999999" customHeight="1" x14ac:dyDescent="0.15">
      <c r="A34" s="135" t="s">
        <v>6</v>
      </c>
      <c r="B34" s="136"/>
      <c r="C34" s="58">
        <v>1</v>
      </c>
      <c r="D34" s="72"/>
      <c r="E34" s="68"/>
      <c r="F34" s="69"/>
      <c r="G34" s="67"/>
      <c r="H34" s="74"/>
      <c r="I34" s="74"/>
      <c r="J34" s="74"/>
      <c r="K34" s="67"/>
      <c r="L34" s="73"/>
      <c r="M34" s="69" t="str">
        <f t="shared" ref="M34:M47" si="2">IF(L34="済",F34,"-")</f>
        <v>-</v>
      </c>
    </row>
    <row r="35" spans="1:16" ht="19.899999999999999" customHeight="1" x14ac:dyDescent="0.15">
      <c r="A35" s="135"/>
      <c r="B35" s="136"/>
      <c r="C35" s="58">
        <v>2</v>
      </c>
      <c r="D35" s="72"/>
      <c r="E35" s="68"/>
      <c r="F35" s="69"/>
      <c r="G35" s="67"/>
      <c r="H35" s="74"/>
      <c r="I35" s="74"/>
      <c r="J35" s="74"/>
      <c r="K35" s="67"/>
      <c r="L35" s="73"/>
      <c r="M35" s="69" t="str">
        <f t="shared" si="2"/>
        <v>-</v>
      </c>
    </row>
    <row r="36" spans="1:16" ht="19.899999999999999" customHeight="1" x14ac:dyDescent="0.15">
      <c r="A36" s="135"/>
      <c r="B36" s="136"/>
      <c r="C36" s="58">
        <v>3</v>
      </c>
      <c r="D36" s="72"/>
      <c r="E36" s="68"/>
      <c r="F36" s="69"/>
      <c r="G36" s="67"/>
      <c r="H36" s="74"/>
      <c r="I36" s="74"/>
      <c r="J36" s="74"/>
      <c r="K36" s="67"/>
      <c r="L36" s="73"/>
      <c r="M36" s="69" t="str">
        <f t="shared" si="2"/>
        <v>-</v>
      </c>
    </row>
    <row r="37" spans="1:16" ht="19.899999999999999" customHeight="1" x14ac:dyDescent="0.15">
      <c r="A37" s="135"/>
      <c r="B37" s="136"/>
      <c r="C37" s="58">
        <v>4</v>
      </c>
      <c r="D37" s="72"/>
      <c r="E37" s="68"/>
      <c r="F37" s="69"/>
      <c r="G37" s="67"/>
      <c r="H37" s="74"/>
      <c r="I37" s="74"/>
      <c r="J37" s="74"/>
      <c r="K37" s="67"/>
      <c r="L37" s="73"/>
      <c r="M37" s="69" t="str">
        <f t="shared" si="2"/>
        <v>-</v>
      </c>
    </row>
    <row r="38" spans="1:16" ht="19.899999999999999" customHeight="1" x14ac:dyDescent="0.15">
      <c r="A38" s="135"/>
      <c r="B38" s="136"/>
      <c r="C38" s="58">
        <v>5</v>
      </c>
      <c r="D38" s="72"/>
      <c r="E38" s="68"/>
      <c r="F38" s="69"/>
      <c r="G38" s="67"/>
      <c r="H38" s="74"/>
      <c r="I38" s="74"/>
      <c r="J38" s="74"/>
      <c r="K38" s="67"/>
      <c r="L38" s="73"/>
      <c r="M38" s="69" t="str">
        <f t="shared" si="2"/>
        <v>-</v>
      </c>
    </row>
    <row r="39" spans="1:16" ht="19.899999999999999" customHeight="1" x14ac:dyDescent="0.15">
      <c r="A39" s="135"/>
      <c r="B39" s="136"/>
      <c r="C39" s="58">
        <v>6</v>
      </c>
      <c r="D39" s="72"/>
      <c r="E39" s="68"/>
      <c r="F39" s="69"/>
      <c r="G39" s="67"/>
      <c r="H39" s="74"/>
      <c r="I39" s="74"/>
      <c r="J39" s="74"/>
      <c r="K39" s="67"/>
      <c r="L39" s="73"/>
      <c r="M39" s="69" t="str">
        <f t="shared" si="2"/>
        <v>-</v>
      </c>
    </row>
    <row r="40" spans="1:16" ht="19.899999999999999" customHeight="1" x14ac:dyDescent="0.15">
      <c r="A40" s="135"/>
      <c r="B40" s="136"/>
      <c r="C40" s="58">
        <v>7</v>
      </c>
      <c r="D40" s="72"/>
      <c r="E40" s="68"/>
      <c r="F40" s="69"/>
      <c r="G40" s="67"/>
      <c r="H40" s="74"/>
      <c r="I40" s="74"/>
      <c r="J40" s="74"/>
      <c r="K40" s="67"/>
      <c r="L40" s="73"/>
      <c r="M40" s="69" t="str">
        <f t="shared" si="2"/>
        <v>-</v>
      </c>
    </row>
    <row r="41" spans="1:16" ht="19.899999999999999" customHeight="1" x14ac:dyDescent="0.15">
      <c r="A41" s="135"/>
      <c r="B41" s="136"/>
      <c r="C41" s="58">
        <v>8</v>
      </c>
      <c r="D41" s="72"/>
      <c r="E41" s="68"/>
      <c r="F41" s="69"/>
      <c r="G41" s="67"/>
      <c r="H41" s="74"/>
      <c r="I41" s="74"/>
      <c r="J41" s="74"/>
      <c r="K41" s="67"/>
      <c r="L41" s="73"/>
      <c r="M41" s="69" t="str">
        <f t="shared" si="2"/>
        <v>-</v>
      </c>
    </row>
    <row r="42" spans="1:16" ht="19.899999999999999" customHeight="1" x14ac:dyDescent="0.15">
      <c r="A42" s="135"/>
      <c r="B42" s="136"/>
      <c r="C42" s="58">
        <v>9</v>
      </c>
      <c r="D42" s="72"/>
      <c r="E42" s="68"/>
      <c r="F42" s="69"/>
      <c r="G42" s="67"/>
      <c r="H42" s="74"/>
      <c r="I42" s="74"/>
      <c r="J42" s="74"/>
      <c r="K42" s="67"/>
      <c r="L42" s="73"/>
      <c r="M42" s="69" t="str">
        <f t="shared" si="2"/>
        <v>-</v>
      </c>
    </row>
    <row r="43" spans="1:16" ht="19.899999999999999" customHeight="1" x14ac:dyDescent="0.15">
      <c r="A43" s="135"/>
      <c r="B43" s="136"/>
      <c r="C43" s="58">
        <v>10</v>
      </c>
      <c r="D43" s="72"/>
      <c r="E43" s="68"/>
      <c r="F43" s="69"/>
      <c r="G43" s="67"/>
      <c r="H43" s="74"/>
      <c r="I43" s="74"/>
      <c r="J43" s="74"/>
      <c r="K43" s="67"/>
      <c r="L43" s="73"/>
      <c r="M43" s="69" t="str">
        <f t="shared" si="2"/>
        <v>-</v>
      </c>
    </row>
    <row r="44" spans="1:16" ht="19.899999999999999" customHeight="1" x14ac:dyDescent="0.15">
      <c r="A44" s="135"/>
      <c r="B44" s="136"/>
      <c r="C44" s="58">
        <v>11</v>
      </c>
      <c r="D44" s="72"/>
      <c r="E44" s="68"/>
      <c r="F44" s="69"/>
      <c r="G44" s="67"/>
      <c r="H44" s="74"/>
      <c r="I44" s="74"/>
      <c r="J44" s="74"/>
      <c r="K44" s="67"/>
      <c r="L44" s="73"/>
      <c r="M44" s="69" t="str">
        <f t="shared" si="2"/>
        <v>-</v>
      </c>
    </row>
    <row r="45" spans="1:16" ht="19.899999999999999" customHeight="1" x14ac:dyDescent="0.15">
      <c r="A45" s="135"/>
      <c r="B45" s="136"/>
      <c r="C45" s="58">
        <v>12</v>
      </c>
      <c r="D45" s="72"/>
      <c r="E45" s="68"/>
      <c r="F45" s="69"/>
      <c r="G45" s="67"/>
      <c r="H45" s="74"/>
      <c r="I45" s="74"/>
      <c r="J45" s="74"/>
      <c r="K45" s="67"/>
      <c r="L45" s="73"/>
      <c r="M45" s="69" t="str">
        <f t="shared" si="2"/>
        <v>-</v>
      </c>
    </row>
    <row r="46" spans="1:16" ht="19.899999999999999" customHeight="1" x14ac:dyDescent="0.15">
      <c r="A46" s="135"/>
      <c r="B46" s="136"/>
      <c r="C46" s="58">
        <v>13</v>
      </c>
      <c r="D46" s="72"/>
      <c r="E46" s="68"/>
      <c r="F46" s="69"/>
      <c r="G46" s="67"/>
      <c r="H46" s="74"/>
      <c r="I46" s="74"/>
      <c r="J46" s="74"/>
      <c r="K46" s="67"/>
      <c r="L46" s="73"/>
      <c r="M46" s="69" t="str">
        <f t="shared" si="2"/>
        <v>-</v>
      </c>
    </row>
    <row r="47" spans="1:16" ht="19.899999999999999" customHeight="1" thickBot="1" x14ac:dyDescent="0.2">
      <c r="A47" s="135"/>
      <c r="B47" s="136"/>
      <c r="C47" s="58">
        <v>14</v>
      </c>
      <c r="D47" s="72"/>
      <c r="E47" s="68"/>
      <c r="F47" s="69"/>
      <c r="G47" s="67"/>
      <c r="H47" s="74"/>
      <c r="I47" s="74"/>
      <c r="J47" s="74"/>
      <c r="K47" s="67"/>
      <c r="L47" s="73"/>
      <c r="M47" s="69" t="str">
        <f t="shared" si="2"/>
        <v>-</v>
      </c>
    </row>
    <row r="48" spans="1:16" ht="25.15" customHeight="1" thickBot="1" x14ac:dyDescent="0.2">
      <c r="A48" s="131" t="s">
        <v>61</v>
      </c>
      <c r="B48" s="132"/>
      <c r="C48" s="133"/>
      <c r="D48" s="123" t="s">
        <v>80</v>
      </c>
      <c r="E48" s="124"/>
      <c r="F48" s="124"/>
      <c r="G48" s="124"/>
      <c r="H48" s="125"/>
      <c r="I48" s="124"/>
      <c r="J48" s="124"/>
      <c r="K48" s="124"/>
      <c r="L48" s="124"/>
      <c r="M48" s="76">
        <f>SUM(M34:M47)</f>
        <v>0</v>
      </c>
    </row>
    <row r="49" spans="1:16" x14ac:dyDescent="0.15"/>
    <row r="50" spans="1:16" x14ac:dyDescent="0.15"/>
    <row r="51" spans="1:16" s="1" customFormat="1" ht="25.15" customHeight="1" x14ac:dyDescent="0.15">
      <c r="A51" s="137"/>
      <c r="B51" s="137"/>
      <c r="C51" s="50" t="s">
        <v>2</v>
      </c>
      <c r="D51" s="50" t="s">
        <v>0</v>
      </c>
      <c r="E51" s="50" t="s">
        <v>3</v>
      </c>
      <c r="F51" s="49" t="s">
        <v>26</v>
      </c>
      <c r="G51" s="50" t="s">
        <v>14</v>
      </c>
      <c r="H51" s="50" t="s">
        <v>76</v>
      </c>
      <c r="I51" s="50" t="s">
        <v>4</v>
      </c>
      <c r="J51" s="50" t="s">
        <v>5</v>
      </c>
      <c r="K51" s="50" t="s">
        <v>1</v>
      </c>
      <c r="L51" s="48" t="s">
        <v>24</v>
      </c>
      <c r="M51" s="49" t="s">
        <v>62</v>
      </c>
      <c r="N51" s="50" t="s">
        <v>9</v>
      </c>
      <c r="O51" s="50" t="s">
        <v>10</v>
      </c>
      <c r="P51" s="50" t="s">
        <v>11</v>
      </c>
    </row>
    <row r="52" spans="1:16" ht="24.95" customHeight="1" x14ac:dyDescent="0.15">
      <c r="A52" s="135" t="s">
        <v>8</v>
      </c>
      <c r="B52" s="136"/>
      <c r="C52" s="58">
        <v>1</v>
      </c>
      <c r="D52" s="72"/>
      <c r="E52" s="68"/>
      <c r="F52" s="69"/>
      <c r="G52" s="67"/>
      <c r="H52" s="74"/>
      <c r="I52" s="74"/>
      <c r="J52" s="74"/>
      <c r="K52" s="67"/>
      <c r="L52" s="73"/>
      <c r="M52" s="69" t="s">
        <v>78</v>
      </c>
      <c r="N52" s="65"/>
      <c r="O52" s="66"/>
      <c r="P52" s="65"/>
    </row>
    <row r="53" spans="1:16" ht="24.95" customHeight="1" x14ac:dyDescent="0.15">
      <c r="A53" s="135"/>
      <c r="B53" s="136"/>
      <c r="C53" s="58">
        <v>2</v>
      </c>
      <c r="D53" s="72"/>
      <c r="E53" s="68"/>
      <c r="F53" s="69"/>
      <c r="G53" s="67"/>
      <c r="H53" s="74"/>
      <c r="I53" s="74"/>
      <c r="J53" s="74"/>
      <c r="K53" s="67"/>
      <c r="L53" s="73"/>
      <c r="M53" s="69" t="str">
        <f t="shared" ref="M53:M55" si="3">IF(L53="済",F53,"-")</f>
        <v>-</v>
      </c>
      <c r="N53" s="65"/>
      <c r="O53" s="66"/>
      <c r="P53" s="65"/>
    </row>
    <row r="54" spans="1:16" ht="24.95" customHeight="1" x14ac:dyDescent="0.15">
      <c r="A54" s="135"/>
      <c r="B54" s="136"/>
      <c r="C54" s="58">
        <v>3</v>
      </c>
      <c r="D54" s="72"/>
      <c r="E54" s="68"/>
      <c r="F54" s="69"/>
      <c r="G54" s="67"/>
      <c r="H54" s="74"/>
      <c r="I54" s="74"/>
      <c r="J54" s="74"/>
      <c r="K54" s="67"/>
      <c r="L54" s="73"/>
      <c r="M54" s="69" t="str">
        <f t="shared" si="3"/>
        <v>-</v>
      </c>
      <c r="N54" s="65"/>
      <c r="O54" s="66"/>
      <c r="P54" s="65"/>
    </row>
    <row r="55" spans="1:16" ht="24.95" customHeight="1" thickBot="1" x14ac:dyDescent="0.2">
      <c r="A55" s="135"/>
      <c r="B55" s="136"/>
      <c r="C55" s="58">
        <v>4</v>
      </c>
      <c r="D55" s="72"/>
      <c r="E55" s="68"/>
      <c r="F55" s="69"/>
      <c r="G55" s="67"/>
      <c r="H55" s="74"/>
      <c r="I55" s="74"/>
      <c r="J55" s="74"/>
      <c r="K55" s="67"/>
      <c r="L55" s="73"/>
      <c r="M55" s="69" t="str">
        <f t="shared" si="3"/>
        <v>-</v>
      </c>
      <c r="N55" s="65"/>
      <c r="O55" s="66"/>
      <c r="P55" s="65"/>
    </row>
    <row r="56" spans="1:16" ht="25.15" customHeight="1" thickBot="1" x14ac:dyDescent="0.2">
      <c r="A56" s="131" t="s">
        <v>61</v>
      </c>
      <c r="B56" s="132"/>
      <c r="C56" s="133"/>
      <c r="D56" s="123" t="s">
        <v>82</v>
      </c>
      <c r="E56" s="124"/>
      <c r="F56" s="124"/>
      <c r="G56" s="124"/>
      <c r="H56" s="125"/>
      <c r="I56" s="124"/>
      <c r="J56" s="124"/>
      <c r="K56" s="124"/>
      <c r="L56" s="124"/>
      <c r="M56" s="76">
        <f>SUM(M52:M55)</f>
        <v>0</v>
      </c>
    </row>
    <row r="57" spans="1:16" x14ac:dyDescent="0.15"/>
    <row r="58" spans="1:16" x14ac:dyDescent="0.15"/>
    <row r="59" spans="1:16" s="1" customFormat="1" ht="25.15" customHeight="1" x14ac:dyDescent="0.15">
      <c r="A59" s="137"/>
      <c r="B59" s="138"/>
      <c r="C59" s="50" t="s">
        <v>2</v>
      </c>
      <c r="D59" s="50" t="s">
        <v>0</v>
      </c>
      <c r="E59" s="50" t="s">
        <v>3</v>
      </c>
      <c r="F59" s="49" t="s">
        <v>26</v>
      </c>
      <c r="G59" s="50" t="s">
        <v>14</v>
      </c>
      <c r="H59" s="50" t="s">
        <v>76</v>
      </c>
      <c r="I59" s="50" t="s">
        <v>4</v>
      </c>
      <c r="J59" s="50" t="s">
        <v>5</v>
      </c>
      <c r="K59" s="50" t="s">
        <v>1</v>
      </c>
      <c r="L59" s="48" t="s">
        <v>24</v>
      </c>
      <c r="M59" s="49" t="s">
        <v>62</v>
      </c>
      <c r="N59" s="50" t="s">
        <v>53</v>
      </c>
      <c r="O59" s="50" t="s">
        <v>10</v>
      </c>
      <c r="P59" s="50" t="s">
        <v>11</v>
      </c>
    </row>
    <row r="60" spans="1:16" ht="24.95" customHeight="1" x14ac:dyDescent="0.15">
      <c r="A60" s="139" t="s">
        <v>12</v>
      </c>
      <c r="B60" s="141" t="s">
        <v>58</v>
      </c>
      <c r="C60" s="75">
        <v>1</v>
      </c>
      <c r="D60" s="72"/>
      <c r="E60" s="68"/>
      <c r="F60" s="69"/>
      <c r="G60" s="67"/>
      <c r="H60" s="74"/>
      <c r="I60" s="74"/>
      <c r="J60" s="74"/>
      <c r="K60" s="67"/>
      <c r="L60" s="73"/>
      <c r="M60" s="69" t="str">
        <f t="shared" ref="M60:M63" si="4">IF(L60="済",F60,"-")</f>
        <v>-</v>
      </c>
      <c r="N60" s="65"/>
      <c r="O60" s="66"/>
      <c r="P60" s="65"/>
    </row>
    <row r="61" spans="1:16" ht="24.95" customHeight="1" x14ac:dyDescent="0.15">
      <c r="A61" s="140"/>
      <c r="B61" s="142"/>
      <c r="C61" s="75">
        <v>2</v>
      </c>
      <c r="D61" s="72"/>
      <c r="E61" s="68"/>
      <c r="F61" s="69"/>
      <c r="G61" s="67"/>
      <c r="H61" s="74"/>
      <c r="I61" s="74"/>
      <c r="J61" s="74"/>
      <c r="K61" s="67"/>
      <c r="L61" s="73"/>
      <c r="M61" s="69" t="str">
        <f t="shared" si="4"/>
        <v>-</v>
      </c>
      <c r="N61" s="65"/>
      <c r="O61" s="66"/>
      <c r="P61" s="65"/>
    </row>
    <row r="62" spans="1:16" ht="24.95" customHeight="1" x14ac:dyDescent="0.15">
      <c r="A62" s="140"/>
      <c r="B62" s="142"/>
      <c r="C62" s="75">
        <v>3</v>
      </c>
      <c r="D62" s="72"/>
      <c r="E62" s="68"/>
      <c r="F62" s="69"/>
      <c r="G62" s="67"/>
      <c r="H62" s="74"/>
      <c r="I62" s="74"/>
      <c r="J62" s="74"/>
      <c r="K62" s="67"/>
      <c r="L62" s="73"/>
      <c r="M62" s="69" t="str">
        <f t="shared" si="4"/>
        <v>-</v>
      </c>
      <c r="N62" s="65"/>
      <c r="O62" s="66"/>
      <c r="P62" s="65"/>
    </row>
    <row r="63" spans="1:16" ht="24.95" customHeight="1" thickBot="1" x14ac:dyDescent="0.2">
      <c r="A63" s="140"/>
      <c r="B63" s="143"/>
      <c r="C63" s="75">
        <v>4</v>
      </c>
      <c r="D63" s="72"/>
      <c r="E63" s="68"/>
      <c r="F63" s="69"/>
      <c r="G63" s="67"/>
      <c r="H63" s="74"/>
      <c r="I63" s="74"/>
      <c r="J63" s="74"/>
      <c r="K63" s="67"/>
      <c r="L63" s="73"/>
      <c r="M63" s="69" t="str">
        <f t="shared" si="4"/>
        <v>-</v>
      </c>
      <c r="N63" s="65"/>
      <c r="O63" s="66"/>
      <c r="P63" s="65"/>
    </row>
    <row r="64" spans="1:16" ht="25.15" customHeight="1" thickBot="1" x14ac:dyDescent="0.2">
      <c r="A64" s="131" t="s">
        <v>61</v>
      </c>
      <c r="B64" s="134"/>
      <c r="C64" s="133"/>
      <c r="D64" s="123" t="s">
        <v>83</v>
      </c>
      <c r="E64" s="124"/>
      <c r="F64" s="124"/>
      <c r="G64" s="124"/>
      <c r="H64" s="125"/>
      <c r="I64" s="124"/>
      <c r="J64" s="124"/>
      <c r="K64" s="124"/>
      <c r="L64" s="124"/>
      <c r="M64" s="76">
        <f>SUM(M60:M63)</f>
        <v>0</v>
      </c>
    </row>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x14ac:dyDescent="0.15"/>
    <row r="98" x14ac:dyDescent="0.15"/>
    <row r="99" x14ac:dyDescent="0.15"/>
    <row r="100" x14ac:dyDescent="0.15"/>
    <row r="101" x14ac:dyDescent="0.15"/>
    <row r="102" x14ac:dyDescent="0.15"/>
    <row r="103" x14ac:dyDescent="0.15"/>
    <row r="104" x14ac:dyDescent="0.15"/>
    <row r="105" x14ac:dyDescent="0.15"/>
    <row r="106" x14ac:dyDescent="0.15"/>
    <row r="107" x14ac:dyDescent="0.15"/>
    <row r="108" x14ac:dyDescent="0.15"/>
    <row r="109" x14ac:dyDescent="0.15"/>
    <row r="110" x14ac:dyDescent="0.15"/>
    <row r="111" x14ac:dyDescent="0.15"/>
    <row r="112" x14ac:dyDescent="0.15"/>
    <row r="113" x14ac:dyDescent="0.15"/>
    <row r="114" x14ac:dyDescent="0.15"/>
    <row r="115" x14ac:dyDescent="0.15"/>
    <row r="116" x14ac:dyDescent="0.15"/>
    <row r="117" x14ac:dyDescent="0.15"/>
    <row r="118" x14ac:dyDescent="0.15"/>
    <row r="119" x14ac:dyDescent="0.15"/>
    <row r="120" x14ac:dyDescent="0.15"/>
    <row r="121" x14ac:dyDescent="0.15"/>
    <row r="122" x14ac:dyDescent="0.15"/>
  </sheetData>
  <mergeCells count="26">
    <mergeCell ref="P1:Q1"/>
    <mergeCell ref="D56:L56"/>
    <mergeCell ref="F5:J5"/>
    <mergeCell ref="F6:J6"/>
    <mergeCell ref="A21:B21"/>
    <mergeCell ref="A33:B33"/>
    <mergeCell ref="A34:B47"/>
    <mergeCell ref="A22:A29"/>
    <mergeCell ref="B22:B29"/>
    <mergeCell ref="D30:L30"/>
    <mergeCell ref="D64:L64"/>
    <mergeCell ref="A8:B8"/>
    <mergeCell ref="A9:A17"/>
    <mergeCell ref="B9:B17"/>
    <mergeCell ref="A18:C18"/>
    <mergeCell ref="D18:L18"/>
    <mergeCell ref="A64:C64"/>
    <mergeCell ref="A52:B55"/>
    <mergeCell ref="A30:C30"/>
    <mergeCell ref="A48:C48"/>
    <mergeCell ref="A56:C56"/>
    <mergeCell ref="A51:B51"/>
    <mergeCell ref="A59:B59"/>
    <mergeCell ref="A60:A63"/>
    <mergeCell ref="B60:B63"/>
    <mergeCell ref="D48:L48"/>
  </mergeCells>
  <phoneticPr fontId="2"/>
  <dataValidations count="12">
    <dataValidation type="list" allowBlank="1" showInputMessage="1" showErrorMessage="1" sqref="I34:I47 I52:I55 I9:I17 I22:I29 I60:I63">
      <formula1>"月,火,水,木,金,土,集中"</formula1>
    </dataValidation>
    <dataValidation type="list" allowBlank="1" showInputMessage="1" showErrorMessage="1" sqref="J34:J47 J52:J55 J9:J17 J22:J29 J60:J63">
      <formula1>"1,2,3,4,5,6"</formula1>
    </dataValidation>
    <dataValidation type="list" allowBlank="1" showInputMessage="1" showErrorMessage="1" sqref="H60:H63 H34:H47 H52:H55">
      <formula1>"T1-T2,T1-T3,T1-T6,T4-T5,T4-T6,T5-T6,T1,T2,T3,T4,T5,T6"</formula1>
    </dataValidation>
    <dataValidation type="list" allowBlank="1" showInputMessage="1" showErrorMessage="1" sqref="O52:O55 O22:O29 O9:O17 O60:O63">
      <formula1>"1か月未満,3か月未満,6か月未満,1年未満,1年以上"</formula1>
    </dataValidation>
    <dataValidation type="whole" allowBlank="1" showInputMessage="1" showErrorMessage="1" sqref="F9">
      <formula1>1</formula1>
      <formula2>4</formula2>
    </dataValidation>
    <dataValidation allowBlank="1" showInputMessage="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A9:A17 A22"/>
    <dataValidation allowBlank="1" showInputMessage="1" showErrorMessage="1" promptTitle="イングリッシュコミュニケーションとは" prompt="英語によるコミュニケーション能力向上を目的とした科目です。_x000a_少人数のクラス編成で、英語のネイティブスピーカーが講師となり、身近なトピックを取り上げてスピーキング能力を向上させる授業が行われます。" sqref="A34:B47"/>
    <dataValidation allowBlank="1" showInputMessage="1" showErrorMessage="1" promptTitle="留学とは" prompt="ゲートウェイ、イングリッシュコミュニケーションで学んだことを、海外に出て実践し、更なる学びを深めることを目的とした科目です。_x000a_「語学研修」や長期留学などが含まれます。_x000a_参加するプログラムによっては、奨学金の対象にある場合もあります。" sqref="A52:B55"/>
    <dataValidation allowBlank="1" showInputMessage="1" showErrorMessage="1" promptTitle="国際体験とは" prompt="将来の社会的・職業的自立のために、学外での体験活動を通じて様々な適応力を育成する科目群です。_x000a_国内外の派遣先で国際的なインターンシップやボランティア活動をすることができます。" sqref="A60:B60"/>
    <dataValidation type="list" allowBlank="1" showInputMessage="1" showErrorMessage="1" sqref="L34:L47 L52:L55 L9:L17 L22:L29 L60:L63">
      <formula1>"未,済"</formula1>
    </dataValidation>
    <dataValidation type="list" errorStyle="warning" allowBlank="1" showInputMessage="1" showErrorMessage="1" error="セルの右側の▼をクリックし、適切な項目を選択してください。" sqref="H9:H17 H22:H29">
      <formula1>"T1-T2,T1-T3,T1-T6,T4-T5,T4-T6,T5-T6,T1,T2,T3,T4,T5,T6"</formula1>
    </dataValidation>
    <dataValidation type="textLength" allowBlank="1" showInputMessage="1" showErrorMessage="1" error="授業コードは英数字9桁もしくは10桁です。_x000a_シラバスなどで確認してください。" sqref="D9:D17 D22:D29 D34:D47 D52:D55 D60:D63">
      <formula1>9</formula1>
      <formula2>10</formula2>
    </dataValidation>
  </dataValidations>
  <printOptions horizontalCentered="1" verticalCentered="1"/>
  <pageMargins left="0.23622047244094491" right="0.23622047244094491" top="0.74803149606299213" bottom="0.74803149606299213" header="0.31496062992125984" footer="0.31496062992125984"/>
  <pageSetup paperSize="8"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 利用方法</vt:lpstr>
      <vt:lpstr>02 履修証明書の取得まで</vt:lpstr>
      <vt:lpstr>03 国際日本学学習記録</vt:lpstr>
      <vt:lpstr>'01 利用方法'!Print_Area</vt:lpstr>
      <vt:lpstr>'02 履修証明書の取得まで'!Print_Area</vt:lpstr>
      <vt:lpstr>'03 国際日本学学習記録'!Print_Area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cdb1339</dc:creator>
  <cp:lastModifiedBy>国際企画課 梅谷</cp:lastModifiedBy>
  <cp:lastPrinted>2021-04-01T23:56:13Z</cp:lastPrinted>
  <dcterms:created xsi:type="dcterms:W3CDTF">2013-12-17T04:10:57Z</dcterms:created>
  <dcterms:modified xsi:type="dcterms:W3CDTF">2022-06-27T07:37:26Z</dcterms:modified>
</cp:coreProperties>
</file>