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780"/>
  </bookViews>
  <sheets>
    <sheet name="利用方法" sheetId="9" r:id="rId1"/>
    <sheet name="国際日本学学習記録" sheetId="6" r:id="rId2"/>
    <sheet name="履修証明書の取得まで" sheetId="2" r:id="rId3"/>
  </sheets>
  <definedNames>
    <definedName name="_xlnm.Print_Area" localSheetId="1">国際日本学学習記録!$A$1:$P$65</definedName>
  </definedNames>
  <calcPr calcId="145621"/>
</workbook>
</file>

<file path=xl/calcChain.xml><?xml version="1.0" encoding="utf-8"?>
<calcChain xmlns="http://schemas.openxmlformats.org/spreadsheetml/2006/main">
  <c r="D21" i="2" l="1"/>
  <c r="D19" i="2"/>
  <c r="D17" i="2"/>
  <c r="D16" i="2"/>
  <c r="D14" i="2"/>
  <c r="D18" i="2"/>
  <c r="D22" i="2" l="1"/>
  <c r="D20" i="2"/>
  <c r="C18" i="2"/>
  <c r="M11" i="6"/>
  <c r="M12" i="6"/>
  <c r="M18" i="6" s="1"/>
  <c r="M13" i="6"/>
  <c r="M14" i="6"/>
  <c r="M15" i="6"/>
  <c r="M16" i="6"/>
  <c r="M17" i="6"/>
  <c r="M10" i="6"/>
  <c r="M23" i="6"/>
  <c r="M24" i="6"/>
  <c r="M25" i="6"/>
  <c r="M26" i="6"/>
  <c r="M27" i="6"/>
  <c r="M28" i="6"/>
  <c r="M29" i="6"/>
  <c r="M22" i="6"/>
  <c r="M30" i="6"/>
  <c r="M35" i="6"/>
  <c r="M36" i="6"/>
  <c r="M37" i="6"/>
  <c r="M38" i="6"/>
  <c r="M39" i="6"/>
  <c r="M40" i="6"/>
  <c r="M41" i="6"/>
  <c r="M42" i="6"/>
  <c r="M43" i="6"/>
  <c r="M44" i="6"/>
  <c r="M45" i="6"/>
  <c r="M46" i="6"/>
  <c r="M47" i="6"/>
  <c r="M34" i="6"/>
  <c r="M48" i="6"/>
  <c r="M56" i="6"/>
  <c r="M64" i="6"/>
  <c r="F6" i="2" s="1"/>
  <c r="C21" i="2" s="1"/>
  <c r="D15" i="2"/>
  <c r="C17" i="2" l="1"/>
  <c r="M63" i="6"/>
  <c r="M62" i="6"/>
  <c r="M61" i="6"/>
  <c r="C14" i="2" l="1"/>
  <c r="N31" i="9"/>
  <c r="N30" i="9"/>
  <c r="N29" i="9"/>
  <c r="N28" i="9"/>
  <c r="N27" i="9"/>
  <c r="N26" i="9"/>
  <c r="N25" i="9"/>
  <c r="N24" i="9"/>
  <c r="N23" i="9"/>
  <c r="N22" i="9"/>
  <c r="N21" i="9"/>
  <c r="M55" i="6"/>
  <c r="M54" i="6"/>
  <c r="M53" i="6"/>
  <c r="C15" i="2" l="1"/>
  <c r="N32" i="9"/>
  <c r="C22" i="2"/>
  <c r="C20" i="2" l="1"/>
  <c r="C19" i="2"/>
  <c r="G6" i="2" l="1"/>
  <c r="C16" i="2"/>
  <c r="C25" i="2" s="1"/>
  <c r="D26" i="2" s="1"/>
</calcChain>
</file>

<file path=xl/sharedStrings.xml><?xml version="1.0" encoding="utf-8"?>
<sst xmlns="http://schemas.openxmlformats.org/spreadsheetml/2006/main" count="171" uniqueCount="88">
  <si>
    <t>授業コード</t>
    <rPh sb="0" eb="2">
      <t>ジュギョウ</t>
    </rPh>
    <phoneticPr fontId="2"/>
  </si>
  <si>
    <t>担当教員</t>
    <rPh sb="0" eb="2">
      <t>タントウ</t>
    </rPh>
    <rPh sb="2" eb="4">
      <t>キョウイン</t>
    </rPh>
    <phoneticPr fontId="2"/>
  </si>
  <si>
    <t>№</t>
    <phoneticPr fontId="2"/>
  </si>
  <si>
    <t>科　目　名</t>
    <rPh sb="0" eb="1">
      <t>カ</t>
    </rPh>
    <rPh sb="2" eb="3">
      <t>メ</t>
    </rPh>
    <rPh sb="4" eb="5">
      <t>メイ</t>
    </rPh>
    <phoneticPr fontId="2"/>
  </si>
  <si>
    <t>曜日</t>
    <rPh sb="0" eb="2">
      <t>ヨウビ</t>
    </rPh>
    <phoneticPr fontId="2"/>
  </si>
  <si>
    <t>時限</t>
    <rPh sb="0" eb="2">
      <t>ジゲン</t>
    </rPh>
    <phoneticPr fontId="2"/>
  </si>
  <si>
    <t>イングリッシュ
コミュニケーション</t>
    <phoneticPr fontId="2"/>
  </si>
  <si>
    <t>留学</t>
    <rPh sb="0" eb="2">
      <t>リュウガク</t>
    </rPh>
    <phoneticPr fontId="2"/>
  </si>
  <si>
    <t>留　学</t>
    <rPh sb="0" eb="1">
      <t>トメ</t>
    </rPh>
    <rPh sb="2" eb="3">
      <t>ガク</t>
    </rPh>
    <phoneticPr fontId="2"/>
  </si>
  <si>
    <t>留学先</t>
    <rPh sb="0" eb="2">
      <t>リュウガク</t>
    </rPh>
    <rPh sb="2" eb="3">
      <t>サキ</t>
    </rPh>
    <phoneticPr fontId="2"/>
  </si>
  <si>
    <t>期間</t>
    <rPh sb="0" eb="2">
      <t>キカン</t>
    </rPh>
    <phoneticPr fontId="2"/>
  </si>
  <si>
    <t>目　的</t>
    <rPh sb="0" eb="1">
      <t>メ</t>
    </rPh>
    <rPh sb="2" eb="3">
      <t>テキ</t>
    </rPh>
    <phoneticPr fontId="2"/>
  </si>
  <si>
    <t>国 際 体 験</t>
    <rPh sb="0" eb="1">
      <t>クニ</t>
    </rPh>
    <rPh sb="2" eb="3">
      <t>サイ</t>
    </rPh>
    <rPh sb="4" eb="5">
      <t>カラダ</t>
    </rPh>
    <rPh sb="6" eb="7">
      <t>シルシ</t>
    </rPh>
    <phoneticPr fontId="2"/>
  </si>
  <si>
    <t>合計</t>
    <rPh sb="0" eb="2">
      <t>ゴウケイ</t>
    </rPh>
    <phoneticPr fontId="2"/>
  </si>
  <si>
    <t>年度</t>
    <rPh sb="0" eb="1">
      <t>ネン</t>
    </rPh>
    <rPh sb="1" eb="2">
      <t>ド</t>
    </rPh>
    <phoneticPr fontId="2"/>
  </si>
  <si>
    <t>例</t>
    <rPh sb="0" eb="1">
      <t>レイ</t>
    </rPh>
    <phoneticPr fontId="2"/>
  </si>
  <si>
    <t>単位</t>
    <rPh sb="0" eb="2">
      <t>タンイ</t>
    </rPh>
    <phoneticPr fontId="2"/>
  </si>
  <si>
    <t>※①</t>
    <phoneticPr fontId="2"/>
  </si>
  <si>
    <t>※②</t>
    <phoneticPr fontId="2"/>
  </si>
  <si>
    <t>※③</t>
    <phoneticPr fontId="2"/>
  </si>
  <si>
    <t>ゲートウェイ</t>
    <phoneticPr fontId="2"/>
  </si>
  <si>
    <t>※④</t>
    <phoneticPr fontId="2"/>
  </si>
  <si>
    <t>国際日本学は、「ゲートウェイ」「イングリッシュコミュニケーション」「留学」「国際体験」の４つの科目群で構成されています。</t>
    <rPh sb="0" eb="2">
      <t>コクサイ</t>
    </rPh>
    <rPh sb="2" eb="5">
      <t>ニホンガク</t>
    </rPh>
    <rPh sb="34" eb="36">
      <t>リュウガク</t>
    </rPh>
    <rPh sb="38" eb="40">
      <t>コクサイ</t>
    </rPh>
    <rPh sb="40" eb="42">
      <t>タイケン</t>
    </rPh>
    <rPh sb="47" eb="49">
      <t>カモク</t>
    </rPh>
    <rPh sb="49" eb="50">
      <t>グン</t>
    </rPh>
    <rPh sb="51" eb="53">
      <t>コウセイ</t>
    </rPh>
    <phoneticPr fontId="2"/>
  </si>
  <si>
    <t>授業コードはシラバスなどで確認し、正確に入力してください。</t>
    <rPh sb="0" eb="2">
      <t>ジュギョウ</t>
    </rPh>
    <rPh sb="13" eb="15">
      <t>カクニン</t>
    </rPh>
    <rPh sb="17" eb="19">
      <t>セイカク</t>
    </rPh>
    <rPh sb="20" eb="22">
      <t>ニュウリョク</t>
    </rPh>
    <phoneticPr fontId="2"/>
  </si>
  <si>
    <t>履修</t>
    <rPh sb="0" eb="2">
      <t>リシュウ</t>
    </rPh>
    <phoneticPr fontId="2"/>
  </si>
  <si>
    <t>済</t>
  </si>
  <si>
    <t>単位数</t>
    <rPh sb="0" eb="3">
      <t>タンイスウ</t>
    </rPh>
    <phoneticPr fontId="2"/>
  </si>
  <si>
    <t>単位
修得</t>
    <rPh sb="0" eb="2">
      <t>タンイ</t>
    </rPh>
    <rPh sb="3" eb="5">
      <t>シュウトク</t>
    </rPh>
    <phoneticPr fontId="2"/>
  </si>
  <si>
    <t>講義型</t>
    <rPh sb="0" eb="2">
      <t>コウギ</t>
    </rPh>
    <rPh sb="2" eb="3">
      <t>ガタ</t>
    </rPh>
    <phoneticPr fontId="2"/>
  </si>
  <si>
    <t>セミナー型・プロジェクト型</t>
    <rPh sb="4" eb="5">
      <t>ガタ</t>
    </rPh>
    <rPh sb="12" eb="13">
      <t>ガタ</t>
    </rPh>
    <phoneticPr fontId="2"/>
  </si>
  <si>
    <r>
      <t xml:space="preserve">ゲートウェイ
</t>
    </r>
    <r>
      <rPr>
        <sz val="11"/>
        <color rgb="FFFFFF00"/>
        <rFont val="HGPｺﾞｼｯｸM"/>
        <family val="3"/>
        <charset val="128"/>
      </rPr>
      <t>講義型</t>
    </r>
    <rPh sb="7" eb="9">
      <t>コウギ</t>
    </rPh>
    <rPh sb="9" eb="10">
      <t>ガタ</t>
    </rPh>
    <phoneticPr fontId="2"/>
  </si>
  <si>
    <r>
      <t xml:space="preserve">ゲートウェイ
</t>
    </r>
    <r>
      <rPr>
        <sz val="9"/>
        <color rgb="FFFFFF00"/>
        <rFont val="HGPｺﾞｼｯｸM"/>
        <family val="3"/>
        <charset val="128"/>
      </rPr>
      <t>プロジェクト型・セミナー型</t>
    </r>
    <rPh sb="13" eb="14">
      <t>カタ</t>
    </rPh>
    <rPh sb="19" eb="20">
      <t>カタ</t>
    </rPh>
    <phoneticPr fontId="2"/>
  </si>
  <si>
    <t>学生証番号</t>
    <rPh sb="0" eb="3">
      <t>ガクセイショウ</t>
    </rPh>
    <rPh sb="3" eb="5">
      <t>バンゴウ</t>
    </rPh>
    <phoneticPr fontId="2"/>
  </si>
  <si>
    <t>氏　　名</t>
    <rPh sb="0" eb="1">
      <t>シ</t>
    </rPh>
    <rPh sb="3" eb="4">
      <t>ナ</t>
    </rPh>
    <phoneticPr fontId="2"/>
  </si>
  <si>
    <t>所　　属</t>
    <rPh sb="0" eb="1">
      <t>トコロ</t>
    </rPh>
    <rPh sb="3" eb="4">
      <t>ゾク</t>
    </rPh>
    <phoneticPr fontId="2"/>
  </si>
  <si>
    <t>シートの上部に学生証番号、所属、氏名を記入してください。</t>
    <rPh sb="4" eb="6">
      <t>ジョウブ</t>
    </rPh>
    <rPh sb="7" eb="10">
      <t>ガクセイショウ</t>
    </rPh>
    <rPh sb="10" eb="12">
      <t>バンゴウ</t>
    </rPh>
    <rPh sb="13" eb="15">
      <t>ショゾク</t>
    </rPh>
    <rPh sb="16" eb="18">
      <t>シメイ</t>
    </rPh>
    <rPh sb="19" eb="21">
      <t>キニュウ</t>
    </rPh>
    <phoneticPr fontId="2"/>
  </si>
  <si>
    <t>【１】</t>
    <phoneticPr fontId="2"/>
  </si>
  <si>
    <t>【２】</t>
    <phoneticPr fontId="2"/>
  </si>
  <si>
    <t>ゲートウェイ（講義型）の最初の行は、入力例です。</t>
    <rPh sb="7" eb="9">
      <t>コウギ</t>
    </rPh>
    <rPh sb="9" eb="10">
      <t>ガタ</t>
    </rPh>
    <rPh sb="12" eb="14">
      <t>サイショ</t>
    </rPh>
    <rPh sb="15" eb="16">
      <t>ギョウ</t>
    </rPh>
    <rPh sb="18" eb="20">
      <t>ニュウリョク</t>
    </rPh>
    <rPh sb="20" eb="21">
      <t>レイ</t>
    </rPh>
    <phoneticPr fontId="2"/>
  </si>
  <si>
    <t>国際日本学は、「ゲートウェイ」「イングリッシュコミュニケーション」「留学」「国際体験」の４つの科目群で構成されています。</t>
    <phoneticPr fontId="2"/>
  </si>
  <si>
    <t>履修した国際日本学の科目の情報を、それぞれの区分に対応する表へ入力してください。</t>
    <rPh sb="13" eb="15">
      <t>ジョウホウ</t>
    </rPh>
    <rPh sb="22" eb="24">
      <t>クブン</t>
    </rPh>
    <rPh sb="25" eb="27">
      <t>タイオウ</t>
    </rPh>
    <phoneticPr fontId="2"/>
  </si>
  <si>
    <t>利用方法</t>
    <rPh sb="0" eb="2">
      <t>リヨウ</t>
    </rPh>
    <rPh sb="2" eb="4">
      <t>ホウホウ</t>
    </rPh>
    <phoneticPr fontId="2"/>
  </si>
  <si>
    <t>左端の各科目群名をクリックすると、短い説明が表示されます。詳しくは上で示したWebページ等を参考にしてください。</t>
    <rPh sb="0" eb="2">
      <t>ヒダリハシ</t>
    </rPh>
    <rPh sb="3" eb="4">
      <t>カク</t>
    </rPh>
    <rPh sb="4" eb="6">
      <t>カモク</t>
    </rPh>
    <rPh sb="6" eb="7">
      <t>グン</t>
    </rPh>
    <rPh sb="7" eb="8">
      <t>メイ</t>
    </rPh>
    <rPh sb="17" eb="18">
      <t>ミジカ</t>
    </rPh>
    <rPh sb="19" eb="21">
      <t>セツメイ</t>
    </rPh>
    <rPh sb="22" eb="24">
      <t>ヒョウジ</t>
    </rPh>
    <rPh sb="29" eb="30">
      <t>クワ</t>
    </rPh>
    <rPh sb="33" eb="34">
      <t>ウエ</t>
    </rPh>
    <rPh sb="35" eb="36">
      <t>シメ</t>
    </rPh>
    <rPh sb="44" eb="45">
      <t>ナド</t>
    </rPh>
    <rPh sb="46" eb="48">
      <t>サンコウ</t>
    </rPh>
    <phoneticPr fontId="2"/>
  </si>
  <si>
    <t>　　国際日本学に関するWebページは</t>
    <rPh sb="2" eb="4">
      <t>コクサイ</t>
    </rPh>
    <rPh sb="4" eb="7">
      <t>ニホンガク</t>
    </rPh>
    <rPh sb="8" eb="9">
      <t>カン</t>
    </rPh>
    <phoneticPr fontId="2"/>
  </si>
  <si>
    <t>　　　あと</t>
    <phoneticPr fontId="2"/>
  </si>
  <si>
    <t>単位　　　</t>
    <rPh sb="0" eb="2">
      <t>タンイ</t>
    </rPh>
    <phoneticPr fontId="2"/>
  </si>
  <si>
    <t>ゲートウェイ（講義型）</t>
    <rPh sb="7" eb="9">
      <t>コウギ</t>
    </rPh>
    <rPh sb="9" eb="10">
      <t>ガタ</t>
    </rPh>
    <phoneticPr fontId="2"/>
  </si>
  <si>
    <t>ゲートウェイ
（プロジェクト型・セミナー型）</t>
    <rPh sb="14" eb="15">
      <t>ガタ</t>
    </rPh>
    <rPh sb="20" eb="21">
      <t>ガタ</t>
    </rPh>
    <phoneticPr fontId="2"/>
  </si>
  <si>
    <t>留学</t>
    <rPh sb="0" eb="2">
      <t>リュウガク</t>
    </rPh>
    <phoneticPr fontId="2"/>
  </si>
  <si>
    <t>イングリッシュ
コミュニケーション</t>
    <phoneticPr fontId="2"/>
  </si>
  <si>
    <t>有効単位数合計</t>
    <rPh sb="0" eb="2">
      <t>ユウコウ</t>
    </rPh>
    <rPh sb="2" eb="5">
      <t>タンイスウ</t>
    </rPh>
    <rPh sb="5" eb="7">
      <t>ゴウケイ</t>
    </rPh>
    <phoneticPr fontId="2"/>
  </si>
  <si>
    <t>【3】</t>
    <phoneticPr fontId="2"/>
  </si>
  <si>
    <t>留学/渡航先</t>
    <rPh sb="0" eb="2">
      <t>リュウガク</t>
    </rPh>
    <rPh sb="3" eb="5">
      <t>トコウ</t>
    </rPh>
    <rPh sb="5" eb="6">
      <t>サキ</t>
    </rPh>
    <phoneticPr fontId="2"/>
  </si>
  <si>
    <t>「授業コード」・「科目名」・「単位数」・「年度」・「ターム」・「曜日」・「時限」・「担当教員」・「単位修得」の項目を入力してください。</t>
    <rPh sb="1" eb="3">
      <t>ジュギョウ</t>
    </rPh>
    <rPh sb="9" eb="11">
      <t>カモク</t>
    </rPh>
    <rPh sb="11" eb="12">
      <t>メイ</t>
    </rPh>
    <rPh sb="15" eb="18">
      <t>タンイスウ</t>
    </rPh>
    <rPh sb="21" eb="23">
      <t>ネンド</t>
    </rPh>
    <rPh sb="32" eb="34">
      <t>ヨウビ</t>
    </rPh>
    <rPh sb="37" eb="39">
      <t>ジゲン</t>
    </rPh>
    <rPh sb="42" eb="44">
      <t>タントウ</t>
    </rPh>
    <rPh sb="44" eb="46">
      <t>キョウイン</t>
    </rPh>
    <rPh sb="49" eb="51">
      <t>タンイ</t>
    </rPh>
    <rPh sb="51" eb="53">
      <t>シュウトク</t>
    </rPh>
    <rPh sb="55" eb="57">
      <t>コウモク</t>
    </rPh>
    <rPh sb="58" eb="60">
      <t>ニュウリョク</t>
    </rPh>
    <phoneticPr fontId="2"/>
  </si>
  <si>
    <t>G1111C102</t>
  </si>
  <si>
    <t>G1111C102</t>
    <phoneticPr fontId="2"/>
  </si>
  <si>
    <t>英語III (総合) (2)</t>
    <rPh sb="0" eb="2">
      <t>エイゴ</t>
    </rPh>
    <rPh sb="7" eb="9">
      <t>ソウゴウ</t>
    </rPh>
    <phoneticPr fontId="2"/>
  </si>
  <si>
    <t>T1-T2</t>
  </si>
  <si>
    <t>木</t>
  </si>
  <si>
    <t>インターンシップ・ボランティア</t>
    <phoneticPr fontId="2"/>
  </si>
  <si>
    <t>あなたが今まで修得した「国際日本学」の単位は以下の通りです。</t>
    <rPh sb="4" eb="5">
      <t>イマ</t>
    </rPh>
    <rPh sb="12" eb="14">
      <t>コクサイ</t>
    </rPh>
    <rPh sb="14" eb="17">
      <t>ニホンガク</t>
    </rPh>
    <rPh sb="19" eb="21">
      <t>タンイ</t>
    </rPh>
    <rPh sb="22" eb="24">
      <t>イカ</t>
    </rPh>
    <rPh sb="25" eb="26">
      <t>トオ</t>
    </rPh>
    <phoneticPr fontId="2"/>
  </si>
  <si>
    <t>あなたの修得した単位のうち、有効な単位数は以下の通りです。</t>
    <rPh sb="8" eb="10">
      <t>タンイ</t>
    </rPh>
    <rPh sb="14" eb="16">
      <t>ユウコウ</t>
    </rPh>
    <rPh sb="17" eb="20">
      <t>タンイスウ</t>
    </rPh>
    <rPh sb="21" eb="23">
      <t>イカ</t>
    </rPh>
    <rPh sb="24" eb="25">
      <t>トオ</t>
    </rPh>
    <phoneticPr fontId="2"/>
  </si>
  <si>
    <t>修得単位小計</t>
    <rPh sb="2" eb="4">
      <t>タンイ</t>
    </rPh>
    <rPh sb="4" eb="6">
      <t>ショウケイ</t>
    </rPh>
    <phoneticPr fontId="2"/>
  </si>
  <si>
    <t>修得
単位数</t>
    <rPh sb="3" eb="6">
      <t>タンイスウ</t>
    </rPh>
    <phoneticPr fontId="2"/>
  </si>
  <si>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6" eb="28">
      <t>タンイ</t>
    </rPh>
    <rPh sb="28" eb="30">
      <t>ショウケイ</t>
    </rPh>
    <rPh sb="32" eb="34">
      <t>ヒョウジ</t>
    </rPh>
    <phoneticPr fontId="2"/>
  </si>
  <si>
    <r>
      <rPr>
        <sz val="9"/>
        <color theme="0"/>
        <rFont val="HGP創英角ﾎﾟｯﾌﾟ体"/>
        <family val="3"/>
        <charset val="128"/>
      </rPr>
      <t>2</t>
    </r>
    <r>
      <rPr>
        <sz val="9"/>
        <color theme="0"/>
        <rFont val="HGPｺﾞｼｯｸM"/>
        <family val="3"/>
        <charset val="128"/>
      </rPr>
      <t>単位必須最大</t>
    </r>
    <r>
      <rPr>
        <sz val="9"/>
        <color theme="0"/>
        <rFont val="HGP創英角ﾎﾟｯﾌﾟ体"/>
        <family val="3"/>
        <charset val="128"/>
      </rPr>
      <t>4</t>
    </r>
    <r>
      <rPr>
        <sz val="9"/>
        <color theme="0"/>
        <rFont val="HGPｺﾞｼｯｸM"/>
        <family val="3"/>
        <charset val="128"/>
      </rPr>
      <t>単位まで</t>
    </r>
    <rPh sb="1" eb="3">
      <t>タンイ</t>
    </rPh>
    <rPh sb="3" eb="5">
      <t>ヒッス</t>
    </rPh>
    <rPh sb="5" eb="7">
      <t>サイダイ</t>
    </rPh>
    <rPh sb="8" eb="10">
      <t>タンイ</t>
    </rPh>
    <phoneticPr fontId="2"/>
  </si>
  <si>
    <t>履修した科目がどの区分にあたるかは、skipwiseのwebページ上に掲載されている「国際日本学」等で確認してください。</t>
    <rPh sb="9" eb="11">
      <t>クブン</t>
    </rPh>
    <rPh sb="33" eb="34">
      <t>ジョウ</t>
    </rPh>
    <rPh sb="35" eb="37">
      <t>ケイサイ</t>
    </rPh>
    <rPh sb="43" eb="45">
      <t>コクサイ</t>
    </rPh>
    <rPh sb="45" eb="48">
      <t>ニホンガク</t>
    </rPh>
    <rPh sb="49" eb="50">
      <t>ナド</t>
    </rPh>
    <rPh sb="51" eb="53">
      <t>カクニン</t>
    </rPh>
    <phoneticPr fontId="2"/>
  </si>
  <si>
    <r>
      <rPr>
        <sz val="9"/>
        <color theme="0"/>
        <rFont val="HGP創英角ﾎﾟｯﾌﾟ体"/>
        <family val="3"/>
        <charset val="128"/>
      </rPr>
      <t>1</t>
    </r>
    <r>
      <rPr>
        <sz val="9"/>
        <color theme="0"/>
        <rFont val="HGPｺﾞｼｯｸM"/>
        <family val="3"/>
        <charset val="128"/>
      </rPr>
      <t>単位必須最大</t>
    </r>
    <r>
      <rPr>
        <sz val="9"/>
        <color theme="0"/>
        <rFont val="HGP創英角ﾎﾟｯﾌﾟ体"/>
        <family val="3"/>
        <charset val="128"/>
      </rPr>
      <t>8</t>
    </r>
    <r>
      <rPr>
        <sz val="9"/>
        <color theme="0"/>
        <rFont val="HGPｺﾞｼｯｸM"/>
        <family val="3"/>
        <charset val="128"/>
      </rPr>
      <t>単位まで</t>
    </r>
    <rPh sb="1" eb="3">
      <t>タンイ</t>
    </rPh>
    <rPh sb="3" eb="5">
      <t>ヒッス</t>
    </rPh>
    <rPh sb="5" eb="7">
      <t>サイダイ</t>
    </rPh>
    <rPh sb="8" eb="10">
      <t>タンイ</t>
    </rPh>
    <phoneticPr fontId="2"/>
  </si>
  <si>
    <r>
      <t>最大</t>
    </r>
    <r>
      <rPr>
        <sz val="9"/>
        <color theme="0"/>
        <rFont val="HGP創英角ﾎﾟｯﾌﾟ体"/>
        <family val="3"/>
        <charset val="128"/>
      </rPr>
      <t>8</t>
    </r>
    <r>
      <rPr>
        <sz val="9"/>
        <color theme="0"/>
        <rFont val="HGPｺﾞｼｯｸM"/>
        <family val="3"/>
        <charset val="128"/>
      </rPr>
      <t>単位まで</t>
    </r>
    <rPh sb="0" eb="2">
      <t>サイダイ</t>
    </rPh>
    <rPh sb="3" eb="5">
      <t>タンイ</t>
    </rPh>
    <phoneticPr fontId="2"/>
  </si>
  <si>
    <r>
      <rPr>
        <sz val="9"/>
        <color theme="0"/>
        <rFont val="HGP創英角ﾎﾟｯﾌﾟ体"/>
        <family val="3"/>
        <charset val="128"/>
      </rPr>
      <t>4</t>
    </r>
    <r>
      <rPr>
        <sz val="9"/>
        <color theme="0"/>
        <rFont val="HGPｺﾞｼｯｸM"/>
        <family val="3"/>
        <charset val="128"/>
      </rPr>
      <t>単位必須最大</t>
    </r>
    <r>
      <rPr>
        <sz val="9"/>
        <color theme="0"/>
        <rFont val="HGP創英角ﾎﾟｯﾌﾟ体"/>
        <family val="3"/>
        <charset val="128"/>
      </rPr>
      <t>14</t>
    </r>
    <r>
      <rPr>
        <sz val="9"/>
        <color theme="0"/>
        <rFont val="HGPｺﾞｼｯｸM"/>
        <family val="3"/>
        <charset val="128"/>
      </rPr>
      <t>単位まで</t>
    </r>
    <rPh sb="1" eb="3">
      <t>タンイ</t>
    </rPh>
    <rPh sb="3" eb="5">
      <t>ヒッス</t>
    </rPh>
    <rPh sb="5" eb="7">
      <t>サイダイ</t>
    </rPh>
    <rPh sb="9" eb="11">
      <t>タンイ</t>
    </rPh>
    <phoneticPr fontId="2"/>
  </si>
  <si>
    <r>
      <rPr>
        <sz val="9"/>
        <color theme="0"/>
        <rFont val="HGP創英角ﾎﾟｯﾌﾟ体"/>
        <family val="3"/>
        <charset val="128"/>
      </rPr>
      <t>2</t>
    </r>
    <r>
      <rPr>
        <sz val="9"/>
        <color theme="0"/>
        <rFont val="HGPｺﾞｼｯｸM"/>
        <family val="3"/>
        <charset val="128"/>
      </rPr>
      <t>単位必須最大</t>
    </r>
    <r>
      <rPr>
        <sz val="9"/>
        <color theme="0"/>
        <rFont val="HGP創英角ﾎﾟｯﾌﾟ体"/>
        <family val="3"/>
        <charset val="128"/>
      </rPr>
      <t>８</t>
    </r>
    <r>
      <rPr>
        <sz val="9"/>
        <color theme="0"/>
        <rFont val="HGPｺﾞｼｯｸM"/>
        <family val="3"/>
        <charset val="128"/>
      </rPr>
      <t>単位まで</t>
    </r>
    <rPh sb="1" eb="3">
      <t>タンイ</t>
    </rPh>
    <rPh sb="3" eb="5">
      <t>ヒッス</t>
    </rPh>
    <rPh sb="5" eb="7">
      <t>サイダイ</t>
    </rPh>
    <rPh sb="8" eb="10">
      <t>タンイ</t>
    </rPh>
    <phoneticPr fontId="2"/>
  </si>
  <si>
    <r>
      <t>国際体験</t>
    </r>
    <r>
      <rPr>
        <b/>
        <sz val="8"/>
        <color theme="0"/>
        <rFont val="HGPｺﾞｼｯｸM"/>
        <family val="3"/>
        <charset val="128"/>
      </rPr>
      <t xml:space="preserve">
（インターンシップ・ボランティア）</t>
    </r>
    <rPh sb="0" eb="2">
      <t>コクサイ</t>
    </rPh>
    <rPh sb="2" eb="4">
      <t>タイケン</t>
    </rPh>
    <phoneticPr fontId="2"/>
  </si>
  <si>
    <r>
      <t xml:space="preserve">国際体験
</t>
    </r>
    <r>
      <rPr>
        <sz val="9"/>
        <color rgb="FFFFFF00"/>
        <rFont val="HGPｺﾞｼｯｸM"/>
        <family val="3"/>
        <charset val="128"/>
      </rPr>
      <t>インターンシップ・ボランティア</t>
    </r>
    <rPh sb="0" eb="2">
      <t>コクサイ</t>
    </rPh>
    <rPh sb="2" eb="4">
      <t>タイケン</t>
    </rPh>
    <phoneticPr fontId="2"/>
  </si>
  <si>
    <t>これは、国際日本学に認定された科目の履修記録をメモし、履修証明書取得までの単位数を計算するためのExcelファイルです。</t>
    <rPh sb="4" eb="6">
      <t>コクサイ</t>
    </rPh>
    <rPh sb="6" eb="9">
      <t>ニホンガク</t>
    </rPh>
    <rPh sb="10" eb="12">
      <t>ニンテイ</t>
    </rPh>
    <rPh sb="15" eb="17">
      <t>カモク</t>
    </rPh>
    <rPh sb="18" eb="20">
      <t>リシュウ</t>
    </rPh>
    <rPh sb="20" eb="22">
      <t>キロク</t>
    </rPh>
    <rPh sb="27" eb="29">
      <t>リシュウ</t>
    </rPh>
    <rPh sb="29" eb="32">
      <t>ショウメイショ</t>
    </rPh>
    <rPh sb="32" eb="34">
      <t>シュトク</t>
    </rPh>
    <rPh sb="37" eb="40">
      <t>タンイスウ</t>
    </rPh>
    <rPh sb="41" eb="43">
      <t>ケイサン</t>
    </rPh>
    <phoneticPr fontId="2"/>
  </si>
  <si>
    <t>履修証明書取得まで</t>
    <rPh sb="0" eb="2">
      <t>リシュウ</t>
    </rPh>
    <rPh sb="2" eb="5">
      <t>ショウメイショ</t>
    </rPh>
    <rPh sb="5" eb="7">
      <t>シュトク</t>
    </rPh>
    <phoneticPr fontId="2"/>
  </si>
  <si>
    <t>「履修証明書の取得まで」のシートに、履修した単位数が反映されます。</t>
    <rPh sb="1" eb="3">
      <t>リシュウ</t>
    </rPh>
    <rPh sb="3" eb="6">
      <t>ショウメイショ</t>
    </rPh>
    <rPh sb="18" eb="20">
      <t>リシュウ</t>
    </rPh>
    <rPh sb="22" eb="24">
      <t>タンイ</t>
    </rPh>
    <phoneticPr fontId="2"/>
  </si>
  <si>
    <t>別記様式2</t>
    <rPh sb="0" eb="2">
      <t>ベッキ</t>
    </rPh>
    <rPh sb="2" eb="4">
      <t>ヨウシキ</t>
    </rPh>
    <phoneticPr fontId="2"/>
  </si>
  <si>
    <t>期別/ターム</t>
    <rPh sb="0" eb="2">
      <t>キベツ</t>
    </rPh>
    <phoneticPr fontId="2"/>
  </si>
  <si>
    <t>「期別/ターム」・「曜日」・「時限」・「単位修得」の欄を入力する場合は、セルの右側の▼をクリックし、適切なものを選択してください。</t>
    <rPh sb="1" eb="3">
      <t>キベツ</t>
    </rPh>
    <rPh sb="10" eb="12">
      <t>ヨウビ</t>
    </rPh>
    <rPh sb="15" eb="17">
      <t>ジゲン</t>
    </rPh>
    <rPh sb="20" eb="22">
      <t>タンイ</t>
    </rPh>
    <rPh sb="22" eb="24">
      <t>シュウトク</t>
    </rPh>
    <rPh sb="26" eb="27">
      <t>ラン</t>
    </rPh>
    <rPh sb="28" eb="30">
      <t>ニュウリョク</t>
    </rPh>
    <rPh sb="32" eb="34">
      <t>バアイ</t>
    </rPh>
    <rPh sb="39" eb="41">
      <t>ミギガワ</t>
    </rPh>
    <rPh sb="50" eb="52">
      <t>テキセツ</t>
    </rPh>
    <rPh sb="56" eb="58">
      <t>センタク</t>
    </rPh>
    <phoneticPr fontId="2"/>
  </si>
  <si>
    <t>↑最低単位数まで</t>
    <rPh sb="1" eb="3">
      <t>サイテイ</t>
    </rPh>
    <rPh sb="3" eb="6">
      <t>タンイスウ</t>
    </rPh>
    <phoneticPr fontId="2"/>
  </si>
  <si>
    <t>http://skipwise.chiba-u.jp/curriculum/</t>
    <phoneticPr fontId="2"/>
  </si>
  <si>
    <r>
      <t>※国際日本学履修証明書取得のために、ゲートウェイ（講義型）では、</t>
    </r>
    <r>
      <rPr>
        <sz val="11"/>
        <color theme="1"/>
        <rFont val="HGP創英角ﾎﾟｯﾌﾟ体"/>
        <family val="3"/>
        <charset val="128"/>
      </rPr>
      <t>１～8</t>
    </r>
    <r>
      <rPr>
        <sz val="11"/>
        <color theme="1"/>
        <rFont val="HGPｺﾞｼｯｸM"/>
        <family val="3"/>
        <charset val="128"/>
      </rPr>
      <t>単位が必要です。</t>
    </r>
    <phoneticPr fontId="2"/>
  </si>
  <si>
    <r>
      <t>※国際日本学履修証明書取得のために、ゲートウェイ（講義型）では、</t>
    </r>
    <r>
      <rPr>
        <sz val="10"/>
        <color theme="1"/>
        <rFont val="HGP創英角ﾎﾟｯﾌﾟ体"/>
        <family val="3"/>
        <charset val="128"/>
      </rPr>
      <t>１～8</t>
    </r>
    <r>
      <rPr>
        <sz val="10"/>
        <color theme="1"/>
        <rFont val="HGPｺﾞｼｯｸM"/>
        <family val="3"/>
        <charset val="128"/>
      </rPr>
      <t>単位が必要です。</t>
    </r>
    <rPh sb="1" eb="3">
      <t>コクサイ</t>
    </rPh>
    <rPh sb="3" eb="6">
      <t>ニホンガク</t>
    </rPh>
    <rPh sb="6" eb="8">
      <t>リシュウ</t>
    </rPh>
    <rPh sb="8" eb="11">
      <t>ショウメイショ</t>
    </rPh>
    <rPh sb="11" eb="13">
      <t>シュトク</t>
    </rPh>
    <rPh sb="25" eb="27">
      <t>コウギ</t>
    </rPh>
    <rPh sb="27" eb="28">
      <t>ガタ</t>
    </rPh>
    <rPh sb="35" eb="37">
      <t>タンイ</t>
    </rPh>
    <rPh sb="38" eb="40">
      <t>ヒツヨウ</t>
    </rPh>
    <phoneticPr fontId="2"/>
  </si>
  <si>
    <r>
      <t>※国際日本学履修証明書取得のために、イングリッシュコミュニケーションでは、</t>
    </r>
    <r>
      <rPr>
        <sz val="10"/>
        <color theme="1"/>
        <rFont val="HGP創英角ﾎﾟｯﾌﾟ体"/>
        <family val="3"/>
        <charset val="128"/>
      </rPr>
      <t>4～14</t>
    </r>
    <r>
      <rPr>
        <sz val="10"/>
        <color theme="1"/>
        <rFont val="HGPｺﾞｼｯｸM"/>
        <family val="3"/>
        <charset val="128"/>
      </rPr>
      <t>単位が必要です。</t>
    </r>
    <rPh sb="1" eb="3">
      <t>コクサイ</t>
    </rPh>
    <rPh sb="3" eb="6">
      <t>ニホンガク</t>
    </rPh>
    <rPh sb="6" eb="8">
      <t>リシュウ</t>
    </rPh>
    <rPh sb="8" eb="11">
      <t>ショウメイショ</t>
    </rPh>
    <rPh sb="11" eb="13">
      <t>シュトク</t>
    </rPh>
    <rPh sb="41" eb="43">
      <t>タンイ</t>
    </rPh>
    <rPh sb="44" eb="46">
      <t>ヒツヨウ</t>
    </rPh>
    <phoneticPr fontId="2"/>
  </si>
  <si>
    <r>
      <t>※国際日本学履修証明書取得のために、ゲートウェイ（セミナー型・プロジェクト型）では、</t>
    </r>
    <r>
      <rPr>
        <sz val="10"/>
        <color theme="1"/>
        <rFont val="HGP創英角ﾎﾟｯﾌﾟ体"/>
        <family val="3"/>
        <charset val="128"/>
      </rPr>
      <t>0～8</t>
    </r>
    <r>
      <rPr>
        <sz val="10"/>
        <color theme="1"/>
        <rFont val="HGPｺﾞｼｯｸM"/>
        <family val="3"/>
        <charset val="128"/>
      </rPr>
      <t>単位が必要です。</t>
    </r>
    <rPh sb="1" eb="3">
      <t>コクサイ</t>
    </rPh>
    <rPh sb="3" eb="6">
      <t>ニホンガク</t>
    </rPh>
    <rPh sb="6" eb="8">
      <t>リシュウ</t>
    </rPh>
    <rPh sb="8" eb="11">
      <t>ショウメイショ</t>
    </rPh>
    <rPh sb="11" eb="13">
      <t>シュトク</t>
    </rPh>
    <rPh sb="29" eb="30">
      <t>ガタ</t>
    </rPh>
    <rPh sb="37" eb="38">
      <t>ガタ</t>
    </rPh>
    <rPh sb="45" eb="47">
      <t>タンイ</t>
    </rPh>
    <rPh sb="48" eb="50">
      <t>ヒツヨウ</t>
    </rPh>
    <phoneticPr fontId="2"/>
  </si>
  <si>
    <r>
      <t>※国際日本学履修証明書取得のために、留学では、</t>
    </r>
    <r>
      <rPr>
        <sz val="10"/>
        <color theme="1"/>
        <rFont val="HGP創英角ﾎﾟｯﾌﾟ体"/>
        <family val="3"/>
        <charset val="128"/>
      </rPr>
      <t>2～8</t>
    </r>
    <r>
      <rPr>
        <sz val="10"/>
        <color theme="1"/>
        <rFont val="HGPｺﾞｼｯｸM"/>
        <family val="3"/>
        <charset val="128"/>
      </rPr>
      <t>単位が必要です。</t>
    </r>
    <rPh sb="1" eb="3">
      <t>コクサイ</t>
    </rPh>
    <rPh sb="3" eb="6">
      <t>ニホンガク</t>
    </rPh>
    <rPh sb="11" eb="13">
      <t>シュトク</t>
    </rPh>
    <rPh sb="18" eb="20">
      <t>リュウガク</t>
    </rPh>
    <rPh sb="26" eb="28">
      <t>タンイ</t>
    </rPh>
    <rPh sb="29" eb="31">
      <t>ヒツヨウ</t>
    </rPh>
    <phoneticPr fontId="2"/>
  </si>
  <si>
    <r>
      <t>国際日本学履修証明書を取得するには、各科目群の要件単位を満たしながら</t>
    </r>
    <r>
      <rPr>
        <b/>
        <sz val="14"/>
        <color rgb="FFFF0000"/>
        <rFont val="HGPｺﾞｼｯｸM"/>
        <family val="3"/>
        <charset val="128"/>
      </rPr>
      <t>合計</t>
    </r>
    <r>
      <rPr>
        <b/>
        <sz val="14"/>
        <color rgb="FFFF0000"/>
        <rFont val="HGP創英角ﾎﾟｯﾌﾟ体"/>
        <family val="3"/>
        <charset val="128"/>
      </rPr>
      <t>18</t>
    </r>
    <r>
      <rPr>
        <b/>
        <sz val="14"/>
        <color rgb="FFFF0000"/>
        <rFont val="HGPｺﾞｼｯｸM"/>
        <family val="3"/>
        <charset val="128"/>
      </rPr>
      <t>単位</t>
    </r>
    <r>
      <rPr>
        <sz val="11"/>
        <color theme="1"/>
        <rFont val="HGPｺﾞｼｯｸM"/>
        <family val="3"/>
        <charset val="128"/>
      </rPr>
      <t>に達するまで取得してください。</t>
    </r>
    <rPh sb="0" eb="2">
      <t>コクサイ</t>
    </rPh>
    <rPh sb="2" eb="5">
      <t>ニホンガク</t>
    </rPh>
    <rPh sb="5" eb="7">
      <t>リシュウ</t>
    </rPh>
    <rPh sb="7" eb="10">
      <t>ショウメイショ</t>
    </rPh>
    <rPh sb="11" eb="13">
      <t>シュトク</t>
    </rPh>
    <rPh sb="18" eb="19">
      <t>カク</t>
    </rPh>
    <rPh sb="19" eb="21">
      <t>カモク</t>
    </rPh>
    <rPh sb="21" eb="22">
      <t>グン</t>
    </rPh>
    <rPh sb="23" eb="25">
      <t>ヨウケン</t>
    </rPh>
    <rPh sb="25" eb="27">
      <t>タンイ</t>
    </rPh>
    <rPh sb="28" eb="29">
      <t>ミ</t>
    </rPh>
    <rPh sb="34" eb="36">
      <t>ゴウケイ</t>
    </rPh>
    <rPh sb="38" eb="40">
      <t>タンイ</t>
    </rPh>
    <rPh sb="41" eb="42">
      <t>タッ</t>
    </rPh>
    <rPh sb="46" eb="48">
      <t>シュトク</t>
    </rPh>
    <phoneticPr fontId="2"/>
  </si>
  <si>
    <r>
      <t>※国際日本学履修証明書取得のために、国際体験（インターンシップ・ボランティア）では、</t>
    </r>
    <r>
      <rPr>
        <sz val="10"/>
        <color theme="1"/>
        <rFont val="HGP創英角ﾎﾟｯﾌﾟ体"/>
        <family val="3"/>
        <charset val="128"/>
      </rPr>
      <t>2～4</t>
    </r>
    <r>
      <rPr>
        <sz val="10"/>
        <color theme="1"/>
        <rFont val="HGPｺﾞｼｯｸM"/>
        <family val="3"/>
        <charset val="128"/>
      </rPr>
      <t>単位が必要です。</t>
    </r>
    <rPh sb="1" eb="3">
      <t>コクサイ</t>
    </rPh>
    <rPh sb="3" eb="6">
      <t>ニホンガク</t>
    </rPh>
    <rPh sb="6" eb="8">
      <t>リシュウ</t>
    </rPh>
    <rPh sb="8" eb="11">
      <t>ショウメイショ</t>
    </rPh>
    <rPh sb="11" eb="13">
      <t>シュトク</t>
    </rPh>
    <rPh sb="18" eb="20">
      <t>コクサイ</t>
    </rPh>
    <rPh sb="20" eb="22">
      <t>タイケン</t>
    </rPh>
    <rPh sb="45" eb="47">
      <t>タンイ</t>
    </rPh>
    <rPh sb="48" eb="5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</si>
</sst>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1"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9"/>
      <color theme="1"/>
      <name val="ＭＳ Ｐゴシック"/>
      <family val="2"/>
      <charset val="128"/>
      <scheme val="minor"/>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1"/>
      <color rgb="FFFFFF00"/>
      <name val="HGPｺﾞｼｯｸM"/>
      <family val="3"/>
      <charset val="128"/>
    </font>
    <font>
      <sz val="9"/>
      <color rgb="FFFFFF00"/>
      <name val="HGPｺﾞｼｯｸM"/>
      <family val="3"/>
      <charset val="128"/>
    </font>
    <font>
      <sz val="11"/>
      <color theme="0"/>
      <name val="ＭＳ Ｐゴシック"/>
      <family val="2"/>
      <charset val="128"/>
      <scheme val="minor"/>
    </font>
    <font>
      <sz val="10"/>
      <color theme="1"/>
      <name val="ＭＳ Ｐゴシック"/>
      <family val="2"/>
      <charset val="128"/>
      <scheme val="minor"/>
    </font>
    <font>
      <sz val="10"/>
      <color theme="1"/>
      <name val="HGPｺﾞｼｯｸM"/>
      <family val="3"/>
      <charset val="128"/>
    </font>
    <font>
      <sz val="10"/>
      <color theme="0"/>
      <name val="ＭＳ Ｐゴシック"/>
      <family val="2"/>
      <charset val="128"/>
      <scheme val="minor"/>
    </font>
    <font>
      <sz val="10"/>
      <color theme="0"/>
      <name val="ＭＳ Ｐゴシック"/>
      <family val="3"/>
      <charset val="128"/>
      <scheme val="minor"/>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sz val="16"/>
      <color theme="4" tint="-0.499984740745262"/>
      <name val="HGP創英角ﾎﾟｯﾌﾟ体"/>
      <family val="3"/>
      <charset val="128"/>
    </font>
    <font>
      <sz val="10"/>
      <color theme="1"/>
      <name val="HGP創英角ﾎﾟｯﾌﾟ体"/>
      <family val="3"/>
      <charset val="128"/>
    </font>
    <font>
      <sz val="11"/>
      <color theme="3" tint="-0.499984740745262"/>
      <name val="HGPｺﾞｼｯｸM"/>
      <family val="3"/>
      <charset val="128"/>
    </font>
    <font>
      <sz val="10"/>
      <color theme="3" tint="-0.499984740745262"/>
      <name val="HGPｺﾞｼｯｸM"/>
      <family val="3"/>
      <charset val="128"/>
    </font>
    <font>
      <sz val="16"/>
      <color theme="1"/>
      <name val="HGPｺﾞｼｯｸM"/>
      <family val="3"/>
      <charset val="128"/>
    </font>
    <font>
      <b/>
      <sz val="11"/>
      <color theme="1"/>
      <name val="HGSｺﾞｼｯｸM"/>
      <family val="3"/>
      <charset val="128"/>
    </font>
    <font>
      <sz val="11"/>
      <color theme="1"/>
      <name val="HGP創英角ﾎﾟｯﾌﾟ体"/>
      <family val="3"/>
      <charset val="128"/>
    </font>
  </fonts>
  <fills count="13">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0070C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99CCFF"/>
        <bgColor indexed="64"/>
      </patternFill>
    </fill>
  </fills>
  <borders count="38">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diagonalDown="1">
      <left style="hair">
        <color theme="0"/>
      </left>
      <right style="hair">
        <color theme="0"/>
      </right>
      <top style="hair">
        <color theme="0"/>
      </top>
      <bottom style="hair">
        <color theme="0"/>
      </bottom>
      <diagonal style="hair">
        <color theme="0"/>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hair">
        <color theme="0"/>
      </left>
      <right/>
      <top style="medium">
        <color indexed="64"/>
      </top>
      <bottom style="medium">
        <color indexed="64"/>
      </bottom>
      <diagonal/>
    </border>
    <border>
      <left/>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top/>
      <bottom/>
      <diagonal/>
    </border>
    <border>
      <left style="hair">
        <color theme="0"/>
      </left>
      <right style="hair">
        <color theme="0"/>
      </right>
      <top/>
      <bottom style="thin">
        <color theme="0"/>
      </bottom>
      <diagonal/>
    </border>
    <border diagonalDown="1">
      <left style="hair">
        <color theme="0"/>
      </left>
      <right style="hair">
        <color theme="0"/>
      </right>
      <top style="hair">
        <color theme="0"/>
      </top>
      <bottom/>
      <diagonal style="hair">
        <color theme="0"/>
      </diagonal>
    </border>
    <border>
      <left/>
      <right/>
      <top/>
      <bottom style="hair">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n">
        <color theme="0"/>
      </left>
      <right style="thin">
        <color theme="0"/>
      </right>
      <top/>
      <bottom style="thin">
        <color theme="0"/>
      </bottom>
      <diagonal/>
    </border>
    <border>
      <left style="medium">
        <color theme="3" tint="-0.24994659260841701"/>
      </left>
      <right style="medium">
        <color theme="0"/>
      </right>
      <top style="medium">
        <color theme="3" tint="-0.24994659260841701"/>
      </top>
      <bottom style="medium">
        <color theme="0"/>
      </bottom>
      <diagonal/>
    </border>
    <border>
      <left style="medium">
        <color theme="0"/>
      </left>
      <right style="medium">
        <color theme="0"/>
      </right>
      <top style="medium">
        <color theme="3" tint="-0.24994659260841701"/>
      </top>
      <bottom style="medium">
        <color theme="0"/>
      </bottom>
      <diagonal/>
    </border>
    <border>
      <left style="medium">
        <color theme="0"/>
      </left>
      <right style="medium">
        <color theme="3" tint="-0.24994659260841701"/>
      </right>
      <top style="medium">
        <color theme="3" tint="-0.24994659260841701"/>
      </top>
      <bottom style="medium">
        <color theme="0"/>
      </bottom>
      <diagonal/>
    </border>
    <border>
      <left style="medium">
        <color theme="3" tint="-0.24994659260841701"/>
      </left>
      <right style="medium">
        <color theme="3" tint="-0.24994659260841701"/>
      </right>
      <top style="medium">
        <color theme="0"/>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46">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8" fillId="0" borderId="0" xfId="0" applyFont="1" applyAlignment="1">
      <alignment horizontal="right" vertical="top"/>
    </xf>
    <xf numFmtId="0" fontId="4" fillId="4" borderId="15" xfId="0" applyFont="1" applyFill="1" applyBorder="1" applyAlignment="1">
      <alignment horizontal="right" vertical="top"/>
    </xf>
    <xf numFmtId="0" fontId="6" fillId="3" borderId="14" xfId="0" applyFont="1" applyFill="1" applyBorder="1" applyAlignment="1">
      <alignment horizontal="center" vertical="center"/>
    </xf>
    <xf numFmtId="0" fontId="0" fillId="4" borderId="0" xfId="0" applyFill="1">
      <alignment vertical="center"/>
    </xf>
    <xf numFmtId="0" fontId="5" fillId="4" borderId="0" xfId="0" applyFont="1" applyFill="1">
      <alignment vertical="center"/>
    </xf>
    <xf numFmtId="0" fontId="3" fillId="4" borderId="0" xfId="0" applyFont="1" applyFill="1">
      <alignment vertical="center"/>
    </xf>
    <xf numFmtId="0" fontId="0" fillId="4" borderId="0" xfId="0" applyFill="1" applyAlignment="1">
      <alignment horizontal="center" vertical="center"/>
    </xf>
    <xf numFmtId="0" fontId="8" fillId="4" borderId="0" xfId="0" applyFont="1" applyFill="1" applyAlignment="1">
      <alignment horizontal="right" vertical="top"/>
    </xf>
    <xf numFmtId="0" fontId="3" fillId="4" borderId="0" xfId="0" applyFont="1" applyFill="1" applyAlignment="1">
      <alignment horizontal="center" vertical="center"/>
    </xf>
    <xf numFmtId="0" fontId="3" fillId="4" borderId="0" xfId="0" applyFont="1" applyFill="1" applyAlignment="1"/>
    <xf numFmtId="0" fontId="3" fillId="4" borderId="0" xfId="0" applyFont="1" applyFill="1" applyAlignment="1">
      <alignment vertical="top"/>
    </xf>
    <xf numFmtId="0" fontId="9" fillId="4" borderId="0" xfId="0" applyFont="1" applyFill="1" applyAlignment="1">
      <alignment horizontal="right"/>
    </xf>
    <xf numFmtId="0" fontId="10" fillId="4" borderId="0" xfId="0" applyFont="1" applyFill="1">
      <alignment vertical="center"/>
    </xf>
    <xf numFmtId="0" fontId="9" fillId="4" borderId="0" xfId="0" applyFont="1" applyFill="1" applyAlignment="1">
      <alignment horizontal="right" vertical="center"/>
    </xf>
    <xf numFmtId="0" fontId="3" fillId="4" borderId="0" xfId="0" applyFont="1" applyFill="1" applyAlignment="1">
      <alignment vertical="center"/>
    </xf>
    <xf numFmtId="0" fontId="0" fillId="4" borderId="0" xfId="0" applyFill="1" applyAlignment="1">
      <alignment vertical="center"/>
    </xf>
    <xf numFmtId="0" fontId="0" fillId="0" borderId="0" xfId="0" applyAlignment="1">
      <alignment vertical="center"/>
    </xf>
    <xf numFmtId="0" fontId="4" fillId="4" borderId="15" xfId="0" applyFont="1" applyFill="1" applyBorder="1" applyAlignment="1">
      <alignment horizontal="left"/>
    </xf>
    <xf numFmtId="0" fontId="0" fillId="4" borderId="26" xfId="0" applyFill="1" applyBorder="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3" fillId="4" borderId="0" xfId="0" applyFont="1" applyFill="1" applyAlignment="1">
      <alignment horizontal="right" vertical="center"/>
    </xf>
    <xf numFmtId="0" fontId="3" fillId="4" borderId="0" xfId="0" applyFont="1" applyFill="1" applyAlignment="1">
      <alignment horizontal="right" vertical="top"/>
    </xf>
    <xf numFmtId="0" fontId="3" fillId="4" borderId="0" xfId="0" applyFont="1" applyFill="1" applyAlignment="1">
      <alignment horizontal="center" vertical="top"/>
    </xf>
    <xf numFmtId="0" fontId="0" fillId="4" borderId="0" xfId="0" applyFill="1" applyAlignment="1">
      <alignment vertical="top"/>
    </xf>
    <xf numFmtId="0" fontId="0" fillId="4" borderId="0" xfId="0" applyFill="1" applyAlignment="1">
      <alignment horizontal="center" vertical="top"/>
    </xf>
    <xf numFmtId="0" fontId="0" fillId="0" borderId="0" xfId="0" applyAlignment="1">
      <alignment vertical="top"/>
    </xf>
    <xf numFmtId="0" fontId="3" fillId="4" borderId="0" xfId="0" applyFont="1" applyFill="1" applyAlignment="1">
      <alignment horizontal="right"/>
    </xf>
    <xf numFmtId="0" fontId="3" fillId="4" borderId="0" xfId="0" applyFont="1" applyFill="1" applyAlignment="1">
      <alignment horizontal="center"/>
    </xf>
    <xf numFmtId="0" fontId="0" fillId="4" borderId="0" xfId="0" applyFill="1" applyAlignment="1"/>
    <xf numFmtId="0" fontId="0" fillId="4" borderId="0" xfId="0" applyFill="1" applyAlignment="1">
      <alignment horizontal="center"/>
    </xf>
    <xf numFmtId="0" fontId="0" fillId="0" borderId="0" xfId="0" applyAlignment="1"/>
    <xf numFmtId="0" fontId="21" fillId="4" borderId="0" xfId="0" applyFont="1" applyFill="1">
      <alignment vertical="center"/>
    </xf>
    <xf numFmtId="0" fontId="14" fillId="4" borderId="0" xfId="0" applyFont="1" applyFill="1">
      <alignment vertical="center"/>
    </xf>
    <xf numFmtId="0" fontId="14" fillId="0" borderId="0" xfId="0" applyFont="1">
      <alignment vertical="center"/>
    </xf>
    <xf numFmtId="0" fontId="24" fillId="4" borderId="0" xfId="0" applyFont="1" applyFill="1" applyAlignment="1">
      <alignment vertical="center"/>
    </xf>
    <xf numFmtId="0" fontId="25" fillId="4" borderId="0" xfId="0" applyFont="1" applyFill="1" applyAlignment="1">
      <alignment horizontal="center" vertical="center"/>
    </xf>
    <xf numFmtId="0" fontId="16" fillId="4" borderId="0" xfId="0" applyFont="1" applyFill="1" applyAlignment="1">
      <alignment horizontal="center" vertical="center"/>
    </xf>
    <xf numFmtId="0" fontId="0" fillId="4" borderId="0" xfId="0" applyFont="1" applyFill="1">
      <alignment vertical="center"/>
    </xf>
    <xf numFmtId="0" fontId="0" fillId="0" borderId="0" xfId="0" applyFont="1">
      <alignment vertical="center"/>
    </xf>
    <xf numFmtId="0" fontId="30" fillId="4" borderId="0" xfId="0" applyFont="1" applyFill="1" applyAlignment="1">
      <alignment horizontal="center"/>
    </xf>
    <xf numFmtId="0" fontId="30" fillId="0" borderId="0" xfId="0" applyFont="1" applyAlignment="1">
      <alignment horizontal="center"/>
    </xf>
    <xf numFmtId="0" fontId="33" fillId="4" borderId="15" xfId="0" applyFont="1" applyFill="1" applyBorder="1" applyAlignment="1">
      <alignment horizontal="center"/>
    </xf>
    <xf numFmtId="0" fontId="20" fillId="4" borderId="0" xfId="1" applyFont="1" applyFill="1" applyAlignment="1">
      <alignment horizontal="left" vertical="center"/>
    </xf>
    <xf numFmtId="0" fontId="3" fillId="4" borderId="0" xfId="0" applyFont="1" applyFill="1" applyAlignment="1">
      <alignment horizontal="center" vertical="center"/>
    </xf>
    <xf numFmtId="0" fontId="19" fillId="4" borderId="0" xfId="1" applyFill="1" applyAlignment="1">
      <alignment horizontal="left" vertical="center"/>
    </xf>
    <xf numFmtId="0" fontId="4" fillId="4" borderId="0" xfId="0" applyFont="1" applyFill="1" applyAlignment="1">
      <alignment vertical="center"/>
    </xf>
    <xf numFmtId="0" fontId="6" fillId="6" borderId="3" xfId="0" applyFont="1" applyFill="1" applyBorder="1" applyAlignment="1" applyProtection="1">
      <alignment horizontal="center" vertical="center"/>
    </xf>
    <xf numFmtId="0" fontId="7" fillId="6" borderId="3" xfId="0" applyFont="1" applyFill="1" applyBorder="1" applyAlignment="1" applyProtection="1">
      <alignment horizontal="center" vertical="center" wrapText="1"/>
    </xf>
    <xf numFmtId="0" fontId="6" fillId="6" borderId="1" xfId="0" applyFont="1" applyFill="1" applyBorder="1" applyAlignment="1">
      <alignment horizontal="center" vertical="center"/>
    </xf>
    <xf numFmtId="0" fontId="11" fillId="6" borderId="3" xfId="0" applyFont="1" applyFill="1" applyBorder="1" applyAlignment="1" applyProtection="1">
      <alignment horizontal="center" vertical="center" wrapText="1"/>
    </xf>
    <xf numFmtId="0" fontId="17" fillId="8" borderId="18" xfId="0" applyFont="1" applyFill="1" applyBorder="1" applyAlignment="1">
      <alignment horizontal="center" vertical="center"/>
    </xf>
    <xf numFmtId="0" fontId="18" fillId="8" borderId="18" xfId="0" applyFont="1" applyFill="1" applyBorder="1" applyAlignment="1">
      <alignment horizontal="center" vertical="center"/>
    </xf>
    <xf numFmtId="0" fontId="0" fillId="2" borderId="18" xfId="0" applyFill="1" applyBorder="1" applyAlignment="1">
      <alignment horizontal="center" vertical="center"/>
    </xf>
    <xf numFmtId="0" fontId="0" fillId="2" borderId="18" xfId="0" applyFill="1" applyBorder="1">
      <alignment vertical="center"/>
    </xf>
    <xf numFmtId="0" fontId="36" fillId="10" borderId="11" xfId="0" applyFont="1" applyFill="1" applyBorder="1" applyAlignment="1" applyProtection="1">
      <alignment horizontal="center" vertical="center"/>
    </xf>
    <xf numFmtId="0" fontId="36" fillId="10" borderId="5" xfId="0" applyFont="1" applyFill="1" applyBorder="1" applyAlignment="1">
      <alignment horizontal="center" vertical="center"/>
    </xf>
    <xf numFmtId="0" fontId="36" fillId="10" borderId="1" xfId="0" applyFont="1" applyFill="1" applyBorder="1" applyAlignment="1">
      <alignment horizontal="center" vertical="center"/>
    </xf>
    <xf numFmtId="0" fontId="36" fillId="10" borderId="5" xfId="0" applyFont="1" applyFill="1" applyBorder="1" applyAlignment="1" applyProtection="1">
      <alignment horizontal="center" vertical="center"/>
    </xf>
    <xf numFmtId="0" fontId="36" fillId="10" borderId="1" xfId="0" applyFont="1" applyFill="1" applyBorder="1" applyAlignment="1" applyProtection="1">
      <alignment horizontal="center" vertical="center"/>
    </xf>
    <xf numFmtId="0" fontId="3" fillId="7" borderId="12" xfId="0" applyFont="1" applyFill="1" applyBorder="1" applyAlignment="1" applyProtection="1">
      <alignment horizontal="center" vertical="center"/>
    </xf>
    <xf numFmtId="0" fontId="3" fillId="7" borderId="12" xfId="0" applyFont="1" applyFill="1" applyBorder="1" applyProtection="1">
      <alignment vertical="center"/>
    </xf>
    <xf numFmtId="0" fontId="3" fillId="7" borderId="16" xfId="0" applyFont="1" applyFill="1" applyBorder="1" applyAlignment="1" applyProtection="1">
      <alignment horizontal="center" vertical="center"/>
    </xf>
    <xf numFmtId="0" fontId="3" fillId="7" borderId="13" xfId="0" applyFont="1" applyFill="1" applyBorder="1" applyAlignment="1" applyProtection="1">
      <alignment horizontal="center" vertical="center"/>
    </xf>
    <xf numFmtId="0" fontId="0" fillId="7" borderId="1" xfId="0" applyFill="1" applyBorder="1" applyProtection="1">
      <alignment vertical="center"/>
      <protection locked="0"/>
    </xf>
    <xf numFmtId="0" fontId="4" fillId="7" borderId="1"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5" xfId="0" applyFont="1" applyFill="1" applyBorder="1" applyProtection="1">
      <alignment vertical="center"/>
    </xf>
    <xf numFmtId="0" fontId="3" fillId="7" borderId="5" xfId="0" applyFont="1" applyFill="1" applyBorder="1" applyAlignment="1" applyProtection="1">
      <alignment horizontal="center" vertical="center"/>
    </xf>
    <xf numFmtId="0" fontId="3" fillId="7" borderId="4" xfId="0" applyFont="1" applyFill="1" applyBorder="1" applyAlignment="1" applyProtection="1">
      <alignment horizontal="center" vertical="center"/>
    </xf>
    <xf numFmtId="0" fontId="3" fillId="7" borderId="21" xfId="0" applyFont="1" applyFill="1" applyBorder="1" applyAlignment="1" applyProtection="1">
      <alignment horizontal="center" vertical="center"/>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xf>
    <xf numFmtId="0" fontId="3" fillId="7" borderId="19" xfId="0" applyFont="1" applyFill="1" applyBorder="1" applyAlignment="1" applyProtection="1">
      <alignment horizontal="center" vertical="center"/>
    </xf>
    <xf numFmtId="0" fontId="36" fillId="10" borderId="9" xfId="0" applyFont="1" applyFill="1" applyBorder="1" applyAlignment="1">
      <alignment horizontal="center" vertical="center"/>
    </xf>
    <xf numFmtId="0" fontId="3" fillId="12" borderId="27" xfId="0" applyFont="1" applyFill="1" applyBorder="1" applyAlignment="1">
      <alignment horizontal="center" vertical="center"/>
    </xf>
    <xf numFmtId="0" fontId="3" fillId="7" borderId="12" xfId="0" quotePrefix="1" applyFont="1" applyFill="1" applyBorder="1" applyAlignment="1" applyProtection="1">
      <alignment horizontal="center" vertical="center"/>
    </xf>
    <xf numFmtId="0" fontId="3" fillId="7" borderId="12" xfId="0" quotePrefix="1" applyFont="1" applyFill="1" applyBorder="1" applyProtection="1">
      <alignment vertical="center"/>
    </xf>
    <xf numFmtId="0" fontId="3" fillId="12" borderId="1" xfId="0" applyFont="1" applyFill="1" applyBorder="1" applyAlignment="1" applyProtection="1">
      <alignment horizontal="center" vertical="center"/>
    </xf>
    <xf numFmtId="0" fontId="11" fillId="6" borderId="29" xfId="0" applyFont="1" applyFill="1" applyBorder="1" applyAlignment="1">
      <alignment horizontal="center" vertical="center"/>
    </xf>
    <xf numFmtId="0" fontId="11" fillId="6" borderId="28" xfId="0" applyFont="1" applyFill="1" applyBorder="1" applyAlignment="1">
      <alignment horizontal="center" vertical="center" wrapText="1"/>
    </xf>
    <xf numFmtId="0" fontId="26" fillId="6" borderId="28" xfId="0" applyFont="1" applyFill="1" applyBorder="1" applyAlignment="1">
      <alignment horizontal="center" vertical="center"/>
    </xf>
    <xf numFmtId="0" fontId="31" fillId="7" borderId="28" xfId="0" applyFont="1" applyFill="1" applyBorder="1" applyAlignment="1">
      <alignment horizontal="center" vertical="center"/>
    </xf>
    <xf numFmtId="0" fontId="32" fillId="11" borderId="28" xfId="0" applyFont="1" applyFill="1" applyBorder="1" applyAlignment="1">
      <alignment horizontal="center" vertical="center"/>
    </xf>
    <xf numFmtId="0" fontId="31" fillId="11" borderId="28" xfId="0" applyFont="1" applyFill="1" applyBorder="1" applyAlignment="1">
      <alignment horizontal="center" vertical="center"/>
    </xf>
    <xf numFmtId="0" fontId="34" fillId="11" borderId="28" xfId="0" applyFont="1" applyFill="1" applyBorder="1" applyAlignment="1">
      <alignment horizontal="center" vertical="center"/>
    </xf>
    <xf numFmtId="0" fontId="27" fillId="9" borderId="28" xfId="0" applyFont="1" applyFill="1" applyBorder="1" applyAlignment="1">
      <alignment horizontal="center" vertical="center" wrapText="1"/>
    </xf>
    <xf numFmtId="0" fontId="27" fillId="9" borderId="30" xfId="0" applyFont="1" applyFill="1" applyBorder="1" applyAlignment="1">
      <alignment horizontal="center" vertical="center" wrapText="1"/>
    </xf>
    <xf numFmtId="0" fontId="27" fillId="9" borderId="28" xfId="0" applyFont="1" applyFill="1" applyBorder="1" applyAlignment="1">
      <alignment horizontal="center" vertical="center"/>
    </xf>
    <xf numFmtId="0" fontId="6" fillId="6" borderId="32"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3" xfId="0" applyFont="1" applyFill="1" applyBorder="1" applyAlignment="1">
      <alignment horizontal="center" vertical="center"/>
    </xf>
    <xf numFmtId="0" fontId="6" fillId="6" borderId="34" xfId="0" applyFont="1" applyFill="1" applyBorder="1" applyAlignment="1">
      <alignment horizontal="center" vertical="center"/>
    </xf>
    <xf numFmtId="0" fontId="30" fillId="4" borderId="35" xfId="0" applyFont="1" applyFill="1" applyBorder="1" applyAlignment="1">
      <alignment horizontal="center"/>
    </xf>
    <xf numFmtId="0" fontId="4" fillId="4" borderId="36" xfId="0" applyFont="1" applyFill="1" applyBorder="1" applyAlignment="1">
      <alignment horizontal="right" vertical="top"/>
    </xf>
    <xf numFmtId="0" fontId="22" fillId="5" borderId="37" xfId="0" applyFont="1" applyFill="1" applyBorder="1" applyAlignment="1">
      <alignment horizontal="center" vertical="center"/>
    </xf>
    <xf numFmtId="0" fontId="0" fillId="4" borderId="37" xfId="0" applyFill="1" applyBorder="1">
      <alignment vertical="center"/>
    </xf>
    <xf numFmtId="176" fontId="3" fillId="12" borderId="27" xfId="0" applyNumberFormat="1" applyFont="1" applyFill="1" applyBorder="1" applyAlignment="1">
      <alignment horizontal="center" vertical="center"/>
    </xf>
    <xf numFmtId="0" fontId="38" fillId="0" borderId="0" xfId="0" applyFont="1" applyAlignment="1">
      <alignment vertical="center"/>
    </xf>
    <xf numFmtId="0" fontId="39" fillId="4" borderId="0" xfId="0" applyFont="1" applyFill="1" applyAlignment="1">
      <alignment horizontal="right" vertical="center"/>
    </xf>
    <xf numFmtId="0" fontId="6" fillId="0" borderId="1" xfId="0" applyFont="1" applyFill="1" applyBorder="1" applyAlignment="1">
      <alignment horizontal="center" vertical="center"/>
    </xf>
    <xf numFmtId="0" fontId="0" fillId="0" borderId="1" xfId="0" applyFill="1" applyBorder="1" applyProtection="1">
      <alignment vertical="center"/>
      <protection locked="0"/>
    </xf>
    <xf numFmtId="0" fontId="4" fillId="0" borderId="1" xfId="0" applyFont="1" applyFill="1" applyBorder="1" applyAlignment="1" applyProtection="1">
      <alignment horizontal="center" vertical="center"/>
      <protection locked="0"/>
    </xf>
    <xf numFmtId="0" fontId="0" fillId="0" borderId="0" xfId="0" applyFill="1">
      <alignment vertical="center"/>
    </xf>
    <xf numFmtId="0" fontId="3" fillId="0" borderId="0" xfId="0" applyFont="1" applyFill="1">
      <alignment vertical="center"/>
    </xf>
    <xf numFmtId="0" fontId="5" fillId="4" borderId="0" xfId="0" applyFont="1" applyFill="1" applyAlignment="1">
      <alignment horizontal="right" vertical="center"/>
    </xf>
    <xf numFmtId="0" fontId="3" fillId="4" borderId="0" xfId="0" applyFont="1" applyFill="1" applyAlignment="1">
      <alignment horizontal="center" vertical="center"/>
    </xf>
    <xf numFmtId="0" fontId="5" fillId="7" borderId="3" xfId="0" applyFont="1" applyFill="1" applyBorder="1" applyAlignment="1" applyProtection="1">
      <alignment horizontal="center" vertical="center" textRotation="255" wrapText="1"/>
    </xf>
    <xf numFmtId="0" fontId="5" fillId="7" borderId="4" xfId="0" applyFont="1" applyFill="1" applyBorder="1" applyAlignment="1" applyProtection="1">
      <alignment horizontal="center" vertical="center" textRotation="255" wrapText="1"/>
    </xf>
    <xf numFmtId="0" fontId="3" fillId="10" borderId="10"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0" xfId="0" applyFont="1" applyFill="1" applyBorder="1" applyAlignment="1">
      <alignment horizontal="center" vertical="center"/>
    </xf>
    <xf numFmtId="0" fontId="3" fillId="10" borderId="2" xfId="0" applyFont="1" applyFill="1" applyBorder="1" applyAlignment="1" applyProtection="1">
      <alignment horizontal="center" vertical="center"/>
    </xf>
    <xf numFmtId="0" fontId="36" fillId="11" borderId="10" xfId="0" applyFont="1" applyFill="1" applyBorder="1" applyAlignment="1" applyProtection="1">
      <alignment horizontal="center" vertical="center" textRotation="255" wrapText="1"/>
    </xf>
    <xf numFmtId="0" fontId="36" fillId="11" borderId="4" xfId="0" applyFont="1" applyFill="1" applyBorder="1" applyAlignment="1" applyProtection="1">
      <alignment horizontal="center" vertical="center" textRotation="255" wrapText="1"/>
    </xf>
    <xf numFmtId="0" fontId="6" fillId="6" borderId="7"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16" fillId="10" borderId="10" xfId="0" applyFont="1" applyFill="1" applyBorder="1" applyAlignment="1">
      <alignment horizontal="center" vertical="center"/>
    </xf>
    <xf numFmtId="0" fontId="16" fillId="10" borderId="17" xfId="0" applyFont="1" applyFill="1" applyBorder="1" applyAlignment="1">
      <alignment horizontal="center" vertical="center"/>
    </xf>
    <xf numFmtId="0" fontId="16" fillId="10" borderId="0" xfId="0" applyFont="1" applyFill="1" applyBorder="1" applyAlignment="1">
      <alignment horizontal="center" vertical="center"/>
    </xf>
    <xf numFmtId="0" fontId="3" fillId="10" borderId="2" xfId="0" applyFont="1" applyFill="1" applyBorder="1" applyAlignment="1">
      <alignment horizontal="center" vertical="center"/>
    </xf>
    <xf numFmtId="0" fontId="5" fillId="7" borderId="3" xfId="0" applyFont="1" applyFill="1" applyBorder="1" applyAlignment="1">
      <alignment horizontal="center" vertical="center" textRotation="255" wrapText="1"/>
    </xf>
    <xf numFmtId="0" fontId="5" fillId="7" borderId="4" xfId="0" applyFont="1" applyFill="1" applyBorder="1" applyAlignment="1">
      <alignment horizontal="center" vertical="center" textRotation="255" wrapText="1"/>
    </xf>
    <xf numFmtId="0" fontId="36" fillId="11" borderId="10" xfId="0" applyFont="1" applyFill="1" applyBorder="1" applyAlignment="1">
      <alignment horizontal="center" vertical="center" textRotation="255" wrapText="1"/>
    </xf>
    <xf numFmtId="0" fontId="36" fillId="11" borderId="4" xfId="0" applyFont="1" applyFill="1" applyBorder="1" applyAlignment="1">
      <alignment horizontal="center" vertical="center" textRotation="255"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5" fillId="7" borderId="1" xfId="0" applyFont="1" applyFill="1" applyBorder="1" applyAlignment="1">
      <alignment horizontal="center" vertical="center" textRotation="255" wrapText="1"/>
    </xf>
    <xf numFmtId="0" fontId="1" fillId="7" borderId="1" xfId="0" applyFont="1" applyFill="1" applyBorder="1" applyAlignment="1">
      <alignment horizontal="center" vertical="center" textRotation="255" wrapText="1"/>
    </xf>
    <xf numFmtId="0" fontId="3" fillId="10" borderId="6" xfId="0" applyFont="1" applyFill="1" applyBorder="1" applyAlignment="1">
      <alignment horizontal="center" vertical="center"/>
    </xf>
    <xf numFmtId="0" fontId="3" fillId="10" borderId="22" xfId="0" applyFont="1" applyFill="1" applyBorder="1" applyAlignment="1">
      <alignment horizontal="center" vertical="center"/>
    </xf>
    <xf numFmtId="0" fontId="5" fillId="7" borderId="10" xfId="0" applyFont="1" applyFill="1" applyBorder="1" applyAlignment="1">
      <alignment horizontal="center" vertical="center" textRotation="255" wrapText="1"/>
    </xf>
    <xf numFmtId="0" fontId="5" fillId="7" borderId="20" xfId="0" applyFont="1" applyFill="1" applyBorder="1" applyAlignment="1">
      <alignment horizontal="center" vertical="center" textRotation="255" wrapText="1"/>
    </xf>
    <xf numFmtId="0" fontId="37" fillId="11" borderId="24" xfId="0" applyFont="1" applyFill="1" applyBorder="1" applyAlignment="1">
      <alignment horizontal="center" vertical="center" textRotation="255" wrapText="1"/>
    </xf>
    <xf numFmtId="0" fontId="37" fillId="11" borderId="25" xfId="0" applyFont="1" applyFill="1" applyBorder="1" applyAlignment="1">
      <alignment horizontal="center" vertical="center" textRotation="255" wrapText="1"/>
    </xf>
    <xf numFmtId="0" fontId="37" fillId="11" borderId="31" xfId="0" applyFont="1" applyFill="1" applyBorder="1" applyAlignment="1">
      <alignment horizontal="center" vertical="center" textRotation="255" wrapText="1"/>
    </xf>
    <xf numFmtId="0" fontId="18" fillId="8" borderId="18" xfId="0" applyFont="1" applyFill="1" applyBorder="1" applyAlignment="1">
      <alignment horizontal="center" vertical="center"/>
    </xf>
    <xf numFmtId="0" fontId="0" fillId="2" borderId="18" xfId="0" applyFill="1" applyBorder="1" applyAlignment="1">
      <alignment horizontal="center" vertical="center"/>
    </xf>
    <xf numFmtId="0" fontId="36" fillId="11" borderId="3" xfId="0" applyFont="1" applyFill="1" applyBorder="1" applyAlignment="1">
      <alignment horizontal="center" vertical="center" textRotation="255" wrapText="1"/>
    </xf>
    <xf numFmtId="0" fontId="4" fillId="4"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99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824752</xdr:colOff>
      <xdr:row>2</xdr:row>
      <xdr:rowOff>116541</xdr:rowOff>
    </xdr:from>
    <xdr:to>
      <xdr:col>13</xdr:col>
      <xdr:colOff>336177</xdr:colOff>
      <xdr:row>17</xdr:row>
      <xdr:rowOff>233082</xdr:rowOff>
    </xdr:to>
    <xdr:sp macro="" textlink="">
      <xdr:nvSpPr>
        <xdr:cNvPr id="2" name="角丸四角形 1"/>
        <xdr:cNvSpPr/>
      </xdr:nvSpPr>
      <xdr:spPr>
        <a:xfrm>
          <a:off x="824752" y="688041"/>
          <a:ext cx="10538013" cy="3814482"/>
        </a:xfrm>
        <a:prstGeom prst="roundRect">
          <a:avLst>
            <a:gd name="adj" fmla="val 8975"/>
          </a:avLst>
        </a:prstGeom>
        <a:no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528920</xdr:colOff>
      <xdr:row>21</xdr:row>
      <xdr:rowOff>215152</xdr:rowOff>
    </xdr:from>
    <xdr:to>
      <xdr:col>5</xdr:col>
      <xdr:colOff>672354</xdr:colOff>
      <xdr:row>23</xdr:row>
      <xdr:rowOff>134469</xdr:rowOff>
    </xdr:to>
    <xdr:sp macro="" textlink="">
      <xdr:nvSpPr>
        <xdr:cNvPr id="4" name="円形吹き出し 3"/>
        <xdr:cNvSpPr/>
      </xdr:nvSpPr>
      <xdr:spPr>
        <a:xfrm>
          <a:off x="3146614" y="3621740"/>
          <a:ext cx="1228164" cy="421341"/>
        </a:xfrm>
        <a:prstGeom prst="wedgeEllipseCallout">
          <a:avLst>
            <a:gd name="adj1" fmla="val -28560"/>
            <a:gd name="adj2" fmla="val -10771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twoCellAnchor>
    <xdr:from>
      <xdr:col>8</xdr:col>
      <xdr:colOff>773206</xdr:colOff>
      <xdr:row>21</xdr:row>
      <xdr:rowOff>127748</xdr:rowOff>
    </xdr:from>
    <xdr:to>
      <xdr:col>11</xdr:col>
      <xdr:colOff>477370</xdr:colOff>
      <xdr:row>23</xdr:row>
      <xdr:rowOff>109819</xdr:rowOff>
    </xdr:to>
    <xdr:sp macro="" textlink="">
      <xdr:nvSpPr>
        <xdr:cNvPr id="6" name="円形吹き出し 5"/>
        <xdr:cNvSpPr/>
      </xdr:nvSpPr>
      <xdr:spPr>
        <a:xfrm>
          <a:off x="8090647" y="5450542"/>
          <a:ext cx="1396252"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11</xdr:col>
      <xdr:colOff>567018</xdr:colOff>
      <xdr:row>27</xdr:row>
      <xdr:rowOff>89646</xdr:rowOff>
    </xdr:from>
    <xdr:to>
      <xdr:col>12</xdr:col>
      <xdr:colOff>324974</xdr:colOff>
      <xdr:row>30</xdr:row>
      <xdr:rowOff>33617</xdr:rowOff>
    </xdr:to>
    <xdr:sp macro="" textlink="">
      <xdr:nvSpPr>
        <xdr:cNvPr id="8" name="円形吹き出し 7"/>
        <xdr:cNvSpPr/>
      </xdr:nvSpPr>
      <xdr:spPr>
        <a:xfrm>
          <a:off x="9576547" y="6891617"/>
          <a:ext cx="1337986" cy="683559"/>
        </a:xfrm>
        <a:prstGeom prst="wedgeEllipseCallout">
          <a:avLst>
            <a:gd name="adj1" fmla="val 64141"/>
            <a:gd name="adj2" fmla="val 79523"/>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③</a:t>
          </a:r>
        </a:p>
      </xdr:txBody>
    </xdr:sp>
    <xdr:clientData/>
  </xdr:twoCellAnchor>
  <xdr:twoCellAnchor>
    <xdr:from>
      <xdr:col>0</xdr:col>
      <xdr:colOff>423582</xdr:colOff>
      <xdr:row>21</xdr:row>
      <xdr:rowOff>22412</xdr:rowOff>
    </xdr:from>
    <xdr:to>
      <xdr:col>1</xdr:col>
      <xdr:colOff>226358</xdr:colOff>
      <xdr:row>22</xdr:row>
      <xdr:rowOff>188257</xdr:rowOff>
    </xdr:to>
    <xdr:sp macro="" textlink="">
      <xdr:nvSpPr>
        <xdr:cNvPr id="9" name="円形吹き出し 8"/>
        <xdr:cNvSpPr/>
      </xdr:nvSpPr>
      <xdr:spPr>
        <a:xfrm>
          <a:off x="423582" y="5345206"/>
          <a:ext cx="1382805" cy="412375"/>
        </a:xfrm>
        <a:prstGeom prst="wedgeEllipseCallout">
          <a:avLst>
            <a:gd name="adj1" fmla="val 42243"/>
            <a:gd name="adj2" fmla="val 9016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④</a:t>
          </a:r>
        </a:p>
      </xdr:txBody>
    </xdr:sp>
    <xdr:clientData/>
  </xdr:twoCellAnchor>
  <xdr:twoCellAnchor>
    <xdr:from>
      <xdr:col>14</xdr:col>
      <xdr:colOff>67235</xdr:colOff>
      <xdr:row>0</xdr:row>
      <xdr:rowOff>268941</xdr:rowOff>
    </xdr:from>
    <xdr:to>
      <xdr:col>14</xdr:col>
      <xdr:colOff>2286000</xdr:colOff>
      <xdr:row>3</xdr:row>
      <xdr:rowOff>22412</xdr:rowOff>
    </xdr:to>
    <xdr:sp macro="" textlink="">
      <xdr:nvSpPr>
        <xdr:cNvPr id="7" name="テキスト ボックス 6"/>
        <xdr:cNvSpPr txBox="1"/>
      </xdr:nvSpPr>
      <xdr:spPr>
        <a:xfrm>
          <a:off x="11530853" y="268941"/>
          <a:ext cx="2218765"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平成</a:t>
          </a:r>
          <a:r>
            <a:rPr kumimoji="1" lang="en-US" altLang="ja-JP" sz="1100">
              <a:latin typeface="HGSｺﾞｼｯｸM" panose="020B0600000000000000" pitchFamily="50" charset="-128"/>
              <a:ea typeface="HGSｺﾞｼｯｸM" panose="020B0600000000000000" pitchFamily="50" charset="-128"/>
            </a:rPr>
            <a:t>28</a:t>
          </a:r>
          <a:r>
            <a:rPr kumimoji="1" lang="ja-JP" altLang="en-US" sz="1100">
              <a:latin typeface="HGSｺﾞｼｯｸM" panose="020B0600000000000000" pitchFamily="50" charset="-128"/>
              <a:ea typeface="HGSｺﾞｼｯｸM" panose="020B0600000000000000" pitchFamily="50" charset="-128"/>
            </a:rPr>
            <a:t>年度以降入学者対象</a:t>
          </a:r>
        </a:p>
        <a:p>
          <a:r>
            <a:rPr kumimoji="1" lang="en-US" altLang="ja-JP" sz="1100">
              <a:latin typeface="HGSｺﾞｼｯｸM" panose="020B0600000000000000" pitchFamily="50" charset="-128"/>
              <a:ea typeface="HGSｺﾞｼｯｸM" panose="020B0600000000000000" pitchFamily="50" charset="-128"/>
            </a:rPr>
            <a:t>18</a:t>
          </a:r>
          <a:r>
            <a:rPr kumimoji="1" lang="ja-JP" altLang="en-US" sz="1100">
              <a:latin typeface="HGSｺﾞｼｯｸM" panose="020B0600000000000000" pitchFamily="50" charset="-128"/>
              <a:ea typeface="HGSｺﾞｼｯｸM" panose="020B0600000000000000" pitchFamily="50" charset="-128"/>
            </a:rPr>
            <a:t>単位履修証明書取得用</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xdr:colOff>
      <xdr:row>1</xdr:row>
      <xdr:rowOff>47625</xdr:rowOff>
    </xdr:from>
    <xdr:to>
      <xdr:col>15</xdr:col>
      <xdr:colOff>1787342</xdr:colOff>
      <xdr:row>4</xdr:row>
      <xdr:rowOff>95250</xdr:rowOff>
    </xdr:to>
    <xdr:sp macro="" textlink="">
      <xdr:nvSpPr>
        <xdr:cNvPr id="2" name="テキスト ボックス 1"/>
        <xdr:cNvSpPr txBox="1"/>
      </xdr:nvSpPr>
      <xdr:spPr>
        <a:xfrm>
          <a:off x="11017251" y="222250"/>
          <a:ext cx="2469966"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平成</a:t>
          </a:r>
          <a:r>
            <a:rPr kumimoji="1" lang="en-US" altLang="ja-JP" sz="1100">
              <a:latin typeface="HGSｺﾞｼｯｸM" panose="020B0600000000000000" pitchFamily="50" charset="-128"/>
              <a:ea typeface="HGSｺﾞｼｯｸM" panose="020B0600000000000000" pitchFamily="50" charset="-128"/>
            </a:rPr>
            <a:t>28</a:t>
          </a:r>
          <a:r>
            <a:rPr kumimoji="1" lang="ja-JP" altLang="en-US" sz="1100">
              <a:latin typeface="HGSｺﾞｼｯｸM" panose="020B0600000000000000" pitchFamily="50" charset="-128"/>
              <a:ea typeface="HGSｺﾞｼｯｸM" panose="020B0600000000000000" pitchFamily="50" charset="-128"/>
            </a:rPr>
            <a:t>年度以降入学者対象</a:t>
          </a:r>
        </a:p>
        <a:p>
          <a:r>
            <a:rPr kumimoji="1" lang="en-US" altLang="ja-JP" sz="1100">
              <a:latin typeface="HGSｺﾞｼｯｸM" panose="020B0600000000000000" pitchFamily="50" charset="-128"/>
              <a:ea typeface="HGSｺﾞｼｯｸM" panose="020B0600000000000000" pitchFamily="50" charset="-128"/>
            </a:rPr>
            <a:t>18</a:t>
          </a:r>
          <a:r>
            <a:rPr kumimoji="1" lang="ja-JP" altLang="en-US" sz="1100">
              <a:latin typeface="HGSｺﾞｼｯｸM" panose="020B0600000000000000" pitchFamily="50" charset="-128"/>
              <a:ea typeface="HGSｺﾞｼｯｸM" panose="020B0600000000000000" pitchFamily="50" charset="-128"/>
            </a:rPr>
            <a:t>単位履修証明書取得用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274320</xdr:colOff>
      <xdr:row>17</xdr:row>
      <xdr:rowOff>22860</xdr:rowOff>
    </xdr:from>
    <xdr:to>
      <xdr:col>2</xdr:col>
      <xdr:colOff>731520</xdr:colOff>
      <xdr:row>17</xdr:row>
      <xdr:rowOff>274320</xdr:rowOff>
    </xdr:to>
    <xdr:sp macro="" textlink="">
      <xdr:nvSpPr>
        <xdr:cNvPr id="2" name="テキスト ボックス 1"/>
        <xdr:cNvSpPr txBox="1"/>
      </xdr:nvSpPr>
      <xdr:spPr>
        <a:xfrm>
          <a:off x="2446020" y="41681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19</xdr:row>
      <xdr:rowOff>22860</xdr:rowOff>
    </xdr:from>
    <xdr:to>
      <xdr:col>2</xdr:col>
      <xdr:colOff>731520</xdr:colOff>
      <xdr:row>19</xdr:row>
      <xdr:rowOff>274320</xdr:rowOff>
    </xdr:to>
    <xdr:sp macro="" textlink="">
      <xdr:nvSpPr>
        <xdr:cNvPr id="4" name="テキスト ボックス 3"/>
        <xdr:cNvSpPr txBox="1"/>
      </xdr:nvSpPr>
      <xdr:spPr>
        <a:xfrm>
          <a:off x="2446020" y="46405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17</xdr:row>
      <xdr:rowOff>106680</xdr:rowOff>
    </xdr:from>
    <xdr:to>
      <xdr:col>2</xdr:col>
      <xdr:colOff>1341120</xdr:colOff>
      <xdr:row>17</xdr:row>
      <xdr:rowOff>358140</xdr:rowOff>
    </xdr:to>
    <xdr:sp macro="" textlink="">
      <xdr:nvSpPr>
        <xdr:cNvPr id="6" name="テキスト ボックス 5"/>
        <xdr:cNvSpPr txBox="1"/>
      </xdr:nvSpPr>
      <xdr:spPr>
        <a:xfrm>
          <a:off x="3055620" y="42519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19</xdr:row>
      <xdr:rowOff>121920</xdr:rowOff>
    </xdr:from>
    <xdr:to>
      <xdr:col>2</xdr:col>
      <xdr:colOff>1333500</xdr:colOff>
      <xdr:row>19</xdr:row>
      <xdr:rowOff>373380</xdr:rowOff>
    </xdr:to>
    <xdr:sp macro="" textlink="">
      <xdr:nvSpPr>
        <xdr:cNvPr id="7" name="テキスト ボックス 6"/>
        <xdr:cNvSpPr txBox="1"/>
      </xdr:nvSpPr>
      <xdr:spPr>
        <a:xfrm>
          <a:off x="3048000" y="50292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1059179</xdr:colOff>
      <xdr:row>13</xdr:row>
      <xdr:rowOff>106680</xdr:rowOff>
    </xdr:from>
    <xdr:to>
      <xdr:col>2</xdr:col>
      <xdr:colOff>1666874</xdr:colOff>
      <xdr:row>13</xdr:row>
      <xdr:rowOff>358140</xdr:rowOff>
    </xdr:to>
    <xdr:sp macro="" textlink="">
      <xdr:nvSpPr>
        <xdr:cNvPr id="9" name="テキスト ボックス 8"/>
        <xdr:cNvSpPr txBox="1"/>
      </xdr:nvSpPr>
      <xdr:spPr>
        <a:xfrm>
          <a:off x="3469004" y="3497580"/>
          <a:ext cx="60769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15</xdr:row>
      <xdr:rowOff>106680</xdr:rowOff>
    </xdr:from>
    <xdr:to>
      <xdr:col>2</xdr:col>
      <xdr:colOff>1647824</xdr:colOff>
      <xdr:row>15</xdr:row>
      <xdr:rowOff>358140</xdr:rowOff>
    </xdr:to>
    <xdr:sp macro="" textlink="">
      <xdr:nvSpPr>
        <xdr:cNvPr id="10" name="テキスト ボックス 9"/>
        <xdr:cNvSpPr txBox="1"/>
      </xdr:nvSpPr>
      <xdr:spPr>
        <a:xfrm>
          <a:off x="3484244" y="4259580"/>
          <a:ext cx="57340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16</xdr:row>
      <xdr:rowOff>152400</xdr:rowOff>
    </xdr:from>
    <xdr:to>
      <xdr:col>2</xdr:col>
      <xdr:colOff>1628774</xdr:colOff>
      <xdr:row>17</xdr:row>
      <xdr:rowOff>22860</xdr:rowOff>
    </xdr:to>
    <xdr:sp macro="" textlink="">
      <xdr:nvSpPr>
        <xdr:cNvPr id="12" name="テキスト ボックス 11"/>
        <xdr:cNvSpPr txBox="1"/>
      </xdr:nvSpPr>
      <xdr:spPr>
        <a:xfrm>
          <a:off x="3484244" y="4686300"/>
          <a:ext cx="5543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1043940</xdr:colOff>
      <xdr:row>18</xdr:row>
      <xdr:rowOff>89535</xdr:rowOff>
    </xdr:from>
    <xdr:to>
      <xdr:col>2</xdr:col>
      <xdr:colOff>1619250</xdr:colOff>
      <xdr:row>18</xdr:row>
      <xdr:rowOff>340995</xdr:rowOff>
    </xdr:to>
    <xdr:sp macro="" textlink="">
      <xdr:nvSpPr>
        <xdr:cNvPr id="14" name="テキスト ボックス 13"/>
        <xdr:cNvSpPr txBox="1"/>
      </xdr:nvSpPr>
      <xdr:spPr>
        <a:xfrm>
          <a:off x="3453765" y="5385435"/>
          <a:ext cx="57531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1011555</xdr:colOff>
      <xdr:row>20</xdr:row>
      <xdr:rowOff>114300</xdr:rowOff>
    </xdr:from>
    <xdr:to>
      <xdr:col>2</xdr:col>
      <xdr:colOff>1590675</xdr:colOff>
      <xdr:row>20</xdr:row>
      <xdr:rowOff>365760</xdr:rowOff>
    </xdr:to>
    <xdr:sp macro="" textlink="">
      <xdr:nvSpPr>
        <xdr:cNvPr id="15" name="テキスト ボックス 14"/>
        <xdr:cNvSpPr txBox="1"/>
      </xdr:nvSpPr>
      <xdr:spPr>
        <a:xfrm>
          <a:off x="3421380" y="6172200"/>
          <a:ext cx="57912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906780</xdr:colOff>
      <xdr:row>21</xdr:row>
      <xdr:rowOff>112395</xdr:rowOff>
    </xdr:from>
    <xdr:to>
      <xdr:col>2</xdr:col>
      <xdr:colOff>1363980</xdr:colOff>
      <xdr:row>21</xdr:row>
      <xdr:rowOff>363855</xdr:rowOff>
    </xdr:to>
    <xdr:sp macro="" textlink="">
      <xdr:nvSpPr>
        <xdr:cNvPr id="16" name="テキスト ボックス 15"/>
        <xdr:cNvSpPr txBox="1"/>
      </xdr:nvSpPr>
      <xdr:spPr>
        <a:xfrm>
          <a:off x="3316605" y="655129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24</xdr:row>
      <xdr:rowOff>7620</xdr:rowOff>
    </xdr:from>
    <xdr:to>
      <xdr:col>2</xdr:col>
      <xdr:colOff>1424940</xdr:colOff>
      <xdr:row>25</xdr:row>
      <xdr:rowOff>7620</xdr:rowOff>
    </xdr:to>
    <xdr:sp macro="" textlink="">
      <xdr:nvSpPr>
        <xdr:cNvPr id="17" name="テキスト ボックス 16"/>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266700</xdr:colOff>
      <xdr:row>21</xdr:row>
      <xdr:rowOff>0</xdr:rowOff>
    </xdr:from>
    <xdr:to>
      <xdr:col>2</xdr:col>
      <xdr:colOff>723900</xdr:colOff>
      <xdr:row>21</xdr:row>
      <xdr:rowOff>251460</xdr:rowOff>
    </xdr:to>
    <xdr:sp macro="" textlink="">
      <xdr:nvSpPr>
        <xdr:cNvPr id="13" name="テキスト ボックス 12"/>
        <xdr:cNvSpPr txBox="1"/>
      </xdr:nvSpPr>
      <xdr:spPr>
        <a:xfrm>
          <a:off x="2676525" y="570547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14</xdr:row>
      <xdr:rowOff>22860</xdr:rowOff>
    </xdr:from>
    <xdr:to>
      <xdr:col>2</xdr:col>
      <xdr:colOff>731520</xdr:colOff>
      <xdr:row>14</xdr:row>
      <xdr:rowOff>274320</xdr:rowOff>
    </xdr:to>
    <xdr:sp macro="" textlink="">
      <xdr:nvSpPr>
        <xdr:cNvPr id="18" name="テキスト ボックス 17"/>
        <xdr:cNvSpPr txBox="1"/>
      </xdr:nvSpPr>
      <xdr:spPr>
        <a:xfrm>
          <a:off x="2684145" y="496633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883919</xdr:colOff>
      <xdr:row>14</xdr:row>
      <xdr:rowOff>106680</xdr:rowOff>
    </xdr:from>
    <xdr:to>
      <xdr:col>2</xdr:col>
      <xdr:colOff>1362074</xdr:colOff>
      <xdr:row>14</xdr:row>
      <xdr:rowOff>358140</xdr:rowOff>
    </xdr:to>
    <xdr:sp macro="" textlink="">
      <xdr:nvSpPr>
        <xdr:cNvPr id="19" name="テキスト ボックス 18"/>
        <xdr:cNvSpPr txBox="1"/>
      </xdr:nvSpPr>
      <xdr:spPr>
        <a:xfrm>
          <a:off x="3293744" y="3878580"/>
          <a:ext cx="4781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6</xdr:col>
      <xdr:colOff>38100</xdr:colOff>
      <xdr:row>1</xdr:row>
      <xdr:rowOff>57150</xdr:rowOff>
    </xdr:from>
    <xdr:to>
      <xdr:col>7</xdr:col>
      <xdr:colOff>625291</xdr:colOff>
      <xdr:row>2</xdr:row>
      <xdr:rowOff>76200</xdr:rowOff>
    </xdr:to>
    <xdr:sp macro="" textlink="">
      <xdr:nvSpPr>
        <xdr:cNvPr id="20" name="テキスト ボックス 19"/>
        <xdr:cNvSpPr txBox="1"/>
      </xdr:nvSpPr>
      <xdr:spPr>
        <a:xfrm>
          <a:off x="9382125" y="228600"/>
          <a:ext cx="2320741"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平成</a:t>
          </a:r>
          <a:r>
            <a:rPr kumimoji="1" lang="en-US" altLang="ja-JP" sz="1100">
              <a:latin typeface="HGSｺﾞｼｯｸM" panose="020B0600000000000000" pitchFamily="50" charset="-128"/>
              <a:ea typeface="HGSｺﾞｼｯｸM" panose="020B0600000000000000" pitchFamily="50" charset="-128"/>
            </a:rPr>
            <a:t>28</a:t>
          </a:r>
          <a:r>
            <a:rPr kumimoji="1" lang="ja-JP" altLang="en-US" sz="1100">
              <a:latin typeface="HGSｺﾞｼｯｸM" panose="020B0600000000000000" pitchFamily="50" charset="-128"/>
              <a:ea typeface="HGSｺﾞｼｯｸM" panose="020B0600000000000000" pitchFamily="50" charset="-128"/>
            </a:rPr>
            <a:t>年度以降入学者対象</a:t>
          </a:r>
        </a:p>
        <a:p>
          <a:r>
            <a:rPr kumimoji="1" lang="en-US" altLang="ja-JP" sz="1100">
              <a:latin typeface="HGSｺﾞｼｯｸM" panose="020B0600000000000000" pitchFamily="50" charset="-128"/>
              <a:ea typeface="HGSｺﾞｼｯｸM" panose="020B0600000000000000" pitchFamily="50" charset="-128"/>
            </a:rPr>
            <a:t>18</a:t>
          </a:r>
          <a:r>
            <a:rPr kumimoji="1" lang="ja-JP" altLang="en-US" sz="1100">
              <a:latin typeface="HGSｺﾞｼｯｸM" panose="020B0600000000000000" pitchFamily="50" charset="-128"/>
              <a:ea typeface="HGSｺﾞｼｯｸM" panose="020B0600000000000000" pitchFamily="50" charset="-128"/>
            </a:rPr>
            <a:t>単位履修証明書取得用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ipwise-chiba-u.jp/curriculu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90"/>
  <sheetViews>
    <sheetView tabSelected="1" zoomScale="85" zoomScaleNormal="85" workbookViewId="0">
      <selection activeCell="E33" sqref="E33"/>
    </sheetView>
  </sheetViews>
  <sheetFormatPr defaultColWidth="0" defaultRowHeight="13.5" zeroHeight="1" x14ac:dyDescent="0.15"/>
  <cols>
    <col min="1" max="1" width="20.75" style="6" customWidth="1"/>
    <col min="2" max="3" width="6.75" customWidth="1"/>
    <col min="4" max="4" width="3.75" style="1" customWidth="1"/>
    <col min="5" max="5" width="15.75" style="1" customWidth="1"/>
    <col min="6" max="6" width="30.75" customWidth="1"/>
    <col min="7" max="7" width="5.75" customWidth="1"/>
    <col min="8" max="8" width="5.75" style="1" customWidth="1"/>
    <col min="9" max="9" width="10.75" style="1" customWidth="1"/>
    <col min="10" max="11" width="5.75" style="1" customWidth="1"/>
    <col min="12" max="12" width="20.75" customWidth="1"/>
    <col min="13" max="13" width="5.75" style="6" customWidth="1"/>
    <col min="14" max="14" width="5.75" style="8" customWidth="1"/>
    <col min="15" max="15" width="30.75" style="6" customWidth="1"/>
    <col min="16" max="16384" width="8.875" hidden="1"/>
  </cols>
  <sheetData>
    <row r="1" spans="1:16" ht="25.5" x14ac:dyDescent="0.15">
      <c r="B1" s="15" t="s">
        <v>41</v>
      </c>
      <c r="C1" s="6"/>
      <c r="D1" s="9"/>
      <c r="E1" s="9"/>
      <c r="F1" s="6"/>
      <c r="G1" s="6"/>
      <c r="H1" s="9"/>
      <c r="I1" s="9"/>
      <c r="J1" s="9"/>
      <c r="K1" s="9"/>
      <c r="L1" s="6"/>
      <c r="O1" s="108" t="s">
        <v>76</v>
      </c>
      <c r="P1" s="108"/>
    </row>
    <row r="2" spans="1:16" ht="19.899999999999999" customHeight="1" x14ac:dyDescent="0.15">
      <c r="B2" s="35" t="s">
        <v>73</v>
      </c>
      <c r="C2" s="6"/>
      <c r="D2" s="9"/>
      <c r="E2" s="9"/>
      <c r="F2" s="6"/>
      <c r="G2" s="6"/>
      <c r="H2" s="9"/>
      <c r="I2" s="9"/>
      <c r="J2" s="9"/>
      <c r="K2" s="9"/>
      <c r="L2" s="6"/>
    </row>
    <row r="3" spans="1:16" ht="19.899999999999999" customHeight="1" x14ac:dyDescent="0.2">
      <c r="B3" s="6"/>
      <c r="C3" s="6"/>
      <c r="D3" s="9"/>
      <c r="E3" s="9"/>
      <c r="F3" s="6"/>
      <c r="G3" s="6"/>
      <c r="H3" s="9"/>
      <c r="I3" s="9"/>
      <c r="J3" s="9"/>
      <c r="K3" s="9"/>
      <c r="L3" s="6"/>
    </row>
    <row r="4" spans="1:16" s="29" customFormat="1" ht="19.899999999999999" customHeight="1" x14ac:dyDescent="0.15">
      <c r="A4" s="25" t="s">
        <v>36</v>
      </c>
      <c r="B4" s="8" t="s">
        <v>35</v>
      </c>
      <c r="C4" s="13"/>
      <c r="D4" s="26"/>
      <c r="E4" s="26"/>
      <c r="F4" s="27"/>
      <c r="G4" s="27"/>
      <c r="H4" s="28"/>
      <c r="I4" s="28"/>
      <c r="J4" s="28"/>
      <c r="K4" s="28"/>
      <c r="L4" s="27"/>
      <c r="M4" s="27"/>
      <c r="N4" s="13"/>
      <c r="O4" s="27"/>
    </row>
    <row r="5" spans="1:16" ht="19.899999999999999" customHeight="1" x14ac:dyDescent="0.15">
      <c r="A5" s="24" t="s">
        <v>37</v>
      </c>
      <c r="B5" s="12" t="s">
        <v>39</v>
      </c>
      <c r="C5" s="12"/>
      <c r="D5" s="31"/>
      <c r="E5" s="31"/>
      <c r="F5" s="32"/>
      <c r="G5" s="32"/>
      <c r="H5" s="33"/>
      <c r="I5" s="33"/>
      <c r="J5" s="33"/>
      <c r="K5" s="33"/>
      <c r="L5" s="32"/>
    </row>
    <row r="6" spans="1:16" s="34" customFormat="1" ht="19.899999999999999" customHeight="1" x14ac:dyDescent="0.15">
      <c r="A6" s="30"/>
      <c r="B6" s="17" t="s">
        <v>40</v>
      </c>
      <c r="C6" s="17"/>
      <c r="D6" s="47"/>
      <c r="E6" s="47"/>
      <c r="F6" s="18"/>
      <c r="G6" s="18"/>
      <c r="H6" s="9"/>
      <c r="I6" s="9"/>
      <c r="J6" s="9"/>
      <c r="K6" s="9"/>
      <c r="L6" s="18"/>
      <c r="M6" s="32"/>
      <c r="N6" s="12"/>
      <c r="O6" s="32"/>
    </row>
    <row r="7" spans="1:16" s="19" customFormat="1" ht="19.899999999999999" customHeight="1" x14ac:dyDescent="0.15">
      <c r="A7" s="24"/>
      <c r="B7" s="17" t="s">
        <v>66</v>
      </c>
      <c r="C7" s="17"/>
      <c r="D7" s="47"/>
      <c r="E7" s="47"/>
      <c r="F7" s="18"/>
      <c r="G7" s="18"/>
      <c r="H7" s="9"/>
      <c r="I7" s="9"/>
      <c r="J7" s="9"/>
      <c r="K7" s="9"/>
      <c r="L7" s="18"/>
      <c r="M7" s="18"/>
      <c r="N7" s="17"/>
      <c r="O7" s="18"/>
    </row>
    <row r="8" spans="1:16" s="19" customFormat="1" ht="19.899999999999999" customHeight="1" x14ac:dyDescent="0.15">
      <c r="A8" s="24"/>
      <c r="B8" s="17" t="s">
        <v>43</v>
      </c>
      <c r="C8" s="17"/>
      <c r="D8" s="47"/>
      <c r="E8" s="47"/>
      <c r="F8" s="48" t="s">
        <v>80</v>
      </c>
      <c r="G8" s="46"/>
      <c r="H8" s="46"/>
      <c r="I8" s="46"/>
      <c r="J8" s="46"/>
      <c r="K8" s="46"/>
      <c r="L8" s="46"/>
      <c r="M8" s="18"/>
      <c r="N8" s="17"/>
      <c r="O8" s="18"/>
    </row>
    <row r="9" spans="1:16" s="19" customFormat="1" ht="19.899999999999999" customHeight="1" x14ac:dyDescent="0.15">
      <c r="A9" s="24"/>
      <c r="B9" s="109"/>
      <c r="C9" s="109"/>
      <c r="D9" s="109"/>
      <c r="E9" s="109"/>
      <c r="F9" s="109"/>
      <c r="G9" s="109"/>
      <c r="H9" s="109"/>
      <c r="I9" s="109"/>
      <c r="J9" s="109"/>
      <c r="K9" s="109"/>
      <c r="L9" s="109"/>
      <c r="M9" s="18"/>
      <c r="N9" s="17"/>
      <c r="O9" s="18"/>
    </row>
    <row r="10" spans="1:16" ht="19.899999999999999" customHeight="1" x14ac:dyDescent="0.15">
      <c r="A10" s="14" t="s">
        <v>17</v>
      </c>
      <c r="B10" s="12" t="s">
        <v>38</v>
      </c>
      <c r="C10" s="8"/>
      <c r="D10" s="11"/>
      <c r="E10" s="11"/>
      <c r="F10" s="6"/>
      <c r="G10" s="6"/>
      <c r="H10" s="9"/>
      <c r="I10" s="9"/>
      <c r="J10" s="9"/>
      <c r="K10" s="9"/>
      <c r="L10" s="6"/>
    </row>
    <row r="11" spans="1:16" ht="19.899999999999999" customHeight="1" x14ac:dyDescent="0.15">
      <c r="B11" s="8" t="s">
        <v>53</v>
      </c>
      <c r="C11" s="8"/>
      <c r="D11" s="11"/>
      <c r="E11" s="11"/>
      <c r="F11" s="6"/>
      <c r="G11" s="6"/>
      <c r="H11" s="9"/>
      <c r="I11" s="9"/>
      <c r="J11" s="9"/>
      <c r="K11" s="9"/>
      <c r="L11" s="6"/>
    </row>
    <row r="12" spans="1:16" ht="19.899999999999999" customHeight="1" x14ac:dyDescent="0.15">
      <c r="B12" s="13" t="s">
        <v>23</v>
      </c>
      <c r="C12" s="8"/>
      <c r="D12" s="11"/>
      <c r="E12" s="11"/>
      <c r="F12" s="6"/>
      <c r="G12" s="6"/>
      <c r="H12" s="9"/>
      <c r="I12" s="9"/>
      <c r="J12" s="9"/>
      <c r="K12" s="9"/>
      <c r="L12" s="6"/>
    </row>
    <row r="13" spans="1:16" s="19" customFormat="1" ht="19.899999999999999" customHeight="1" x14ac:dyDescent="0.15">
      <c r="A13" s="16" t="s">
        <v>18</v>
      </c>
      <c r="B13" s="17" t="s">
        <v>78</v>
      </c>
      <c r="C13" s="18"/>
      <c r="D13" s="9"/>
      <c r="E13" s="9"/>
      <c r="F13" s="18"/>
      <c r="G13" s="18"/>
      <c r="H13" s="9"/>
      <c r="I13" s="9"/>
      <c r="J13" s="9"/>
      <c r="K13" s="9"/>
      <c r="L13" s="18"/>
      <c r="M13" s="18"/>
      <c r="N13" s="17"/>
      <c r="O13" s="18"/>
    </row>
    <row r="14" spans="1:16" s="19" customFormat="1" ht="19.899999999999999" customHeight="1" x14ac:dyDescent="0.15">
      <c r="A14" s="16" t="s">
        <v>19</v>
      </c>
      <c r="B14" s="17" t="s">
        <v>64</v>
      </c>
      <c r="C14" s="18"/>
      <c r="D14" s="9"/>
      <c r="E14" s="9"/>
      <c r="F14" s="18"/>
      <c r="G14" s="18"/>
      <c r="H14" s="9"/>
      <c r="I14" s="9"/>
      <c r="J14" s="9"/>
      <c r="K14" s="9"/>
      <c r="L14" s="18"/>
      <c r="M14" s="18"/>
      <c r="N14" s="17"/>
      <c r="O14" s="18"/>
    </row>
    <row r="15" spans="1:16" ht="19.899999999999999" customHeight="1" x14ac:dyDescent="0.15">
      <c r="A15" s="16" t="s">
        <v>21</v>
      </c>
      <c r="B15" s="8" t="s">
        <v>22</v>
      </c>
      <c r="C15" s="6"/>
      <c r="D15" s="9"/>
      <c r="E15" s="9"/>
      <c r="F15" s="6"/>
      <c r="G15" s="6"/>
      <c r="H15" s="9"/>
      <c r="I15" s="9"/>
      <c r="J15" s="9"/>
      <c r="K15" s="9"/>
      <c r="L15" s="6"/>
    </row>
    <row r="16" spans="1:16" ht="19.899999999999999" customHeight="1" x14ac:dyDescent="0.15">
      <c r="B16" s="13" t="s">
        <v>42</v>
      </c>
      <c r="C16" s="6"/>
      <c r="D16" s="9"/>
      <c r="E16" s="9"/>
      <c r="F16" s="6"/>
      <c r="G16" s="6"/>
      <c r="H16" s="9"/>
      <c r="I16" s="9"/>
      <c r="J16" s="9"/>
      <c r="K16" s="9"/>
      <c r="L16" s="6"/>
    </row>
    <row r="17" spans="1:15" ht="19.899999999999999" customHeight="1" x14ac:dyDescent="0.15">
      <c r="A17" s="24" t="s">
        <v>51</v>
      </c>
      <c r="B17" s="8" t="s">
        <v>75</v>
      </c>
      <c r="C17" s="8"/>
      <c r="D17" s="11"/>
      <c r="E17" s="11"/>
      <c r="F17" s="6"/>
      <c r="G17" s="6"/>
      <c r="H17" s="9"/>
      <c r="I17" s="9"/>
      <c r="J17" s="9"/>
      <c r="K17" s="9"/>
      <c r="L17" s="6"/>
    </row>
    <row r="18" spans="1:15" ht="19.899999999999999" customHeight="1" x14ac:dyDescent="0.2">
      <c r="B18" s="13"/>
      <c r="C18" s="6"/>
      <c r="D18" s="9"/>
      <c r="E18" s="9"/>
      <c r="F18" s="6"/>
      <c r="G18" s="6"/>
      <c r="H18" s="9"/>
      <c r="I18" s="9"/>
      <c r="J18" s="9"/>
      <c r="K18" s="9"/>
      <c r="L18" s="6"/>
    </row>
    <row r="19" spans="1:15" ht="19.899999999999999" customHeight="1" x14ac:dyDescent="0.2">
      <c r="B19" s="6"/>
      <c r="C19" s="6"/>
      <c r="D19" s="9"/>
      <c r="E19" s="9"/>
      <c r="F19" s="6"/>
      <c r="G19" s="6"/>
      <c r="H19" s="9"/>
      <c r="I19" s="9"/>
      <c r="J19" s="9"/>
      <c r="K19" s="9"/>
      <c r="L19" s="6"/>
    </row>
    <row r="20" spans="1:15" s="1" customFormat="1" ht="25.15" customHeight="1" thickBot="1" x14ac:dyDescent="0.2">
      <c r="A20" s="9"/>
      <c r="B20" s="115"/>
      <c r="C20" s="115"/>
      <c r="D20" s="50" t="s">
        <v>2</v>
      </c>
      <c r="E20" s="50" t="s">
        <v>0</v>
      </c>
      <c r="F20" s="50" t="s">
        <v>3</v>
      </c>
      <c r="G20" s="51" t="s">
        <v>26</v>
      </c>
      <c r="H20" s="50" t="s">
        <v>14</v>
      </c>
      <c r="I20" s="50" t="s">
        <v>77</v>
      </c>
      <c r="J20" s="50" t="s">
        <v>4</v>
      </c>
      <c r="K20" s="50" t="s">
        <v>5</v>
      </c>
      <c r="L20" s="50" t="s">
        <v>1</v>
      </c>
      <c r="M20" s="53" t="s">
        <v>27</v>
      </c>
      <c r="N20" s="51" t="s">
        <v>63</v>
      </c>
      <c r="O20" s="9"/>
    </row>
    <row r="21" spans="1:15" ht="19.899999999999999" customHeight="1" thickBot="1" x14ac:dyDescent="0.2">
      <c r="B21" s="110" t="s">
        <v>20</v>
      </c>
      <c r="C21" s="116" t="s">
        <v>28</v>
      </c>
      <c r="D21" s="58" t="s">
        <v>15</v>
      </c>
      <c r="E21" s="79" t="s">
        <v>55</v>
      </c>
      <c r="F21" s="80" t="s">
        <v>56</v>
      </c>
      <c r="G21" s="63">
        <v>1</v>
      </c>
      <c r="H21" s="63">
        <v>28</v>
      </c>
      <c r="I21" s="63" t="s">
        <v>57</v>
      </c>
      <c r="J21" s="63" t="s">
        <v>58</v>
      </c>
      <c r="K21" s="63">
        <v>1</v>
      </c>
      <c r="L21" s="64"/>
      <c r="M21" s="65" t="s">
        <v>25</v>
      </c>
      <c r="N21" s="66">
        <f>IF(M21="済",G21)</f>
        <v>1</v>
      </c>
    </row>
    <row r="22" spans="1:15" ht="19.899999999999999" customHeight="1" x14ac:dyDescent="0.15">
      <c r="B22" s="111"/>
      <c r="C22" s="117"/>
      <c r="D22" s="61">
        <v>1</v>
      </c>
      <c r="E22" s="71"/>
      <c r="F22" s="70"/>
      <c r="G22" s="71"/>
      <c r="H22" s="71"/>
      <c r="I22" s="71"/>
      <c r="J22" s="71"/>
      <c r="K22" s="71"/>
      <c r="L22" s="71"/>
      <c r="M22" s="75"/>
      <c r="N22" s="71" t="str">
        <f>IF(M22="済",G22,"-")</f>
        <v>-</v>
      </c>
    </row>
    <row r="23" spans="1:15" ht="19.899999999999999" customHeight="1" x14ac:dyDescent="0.15">
      <c r="B23" s="111"/>
      <c r="C23" s="117"/>
      <c r="D23" s="62">
        <v>2</v>
      </c>
      <c r="E23" s="75"/>
      <c r="F23" s="70"/>
      <c r="G23" s="71"/>
      <c r="H23" s="75"/>
      <c r="I23" s="71"/>
      <c r="J23" s="71"/>
      <c r="K23" s="71"/>
      <c r="L23" s="71"/>
      <c r="M23" s="75"/>
      <c r="N23" s="71" t="str">
        <f t="shared" ref="N23:N31" si="0">IF(M23="済",G23,"-")</f>
        <v>-</v>
      </c>
    </row>
    <row r="24" spans="1:15" ht="19.899999999999999" customHeight="1" x14ac:dyDescent="0.15">
      <c r="B24" s="111"/>
      <c r="C24" s="117"/>
      <c r="D24" s="62">
        <v>3</v>
      </c>
      <c r="E24" s="75"/>
      <c r="F24" s="70"/>
      <c r="G24" s="71"/>
      <c r="H24" s="75"/>
      <c r="I24" s="71"/>
      <c r="J24" s="71"/>
      <c r="K24" s="71"/>
      <c r="L24" s="71"/>
      <c r="M24" s="75"/>
      <c r="N24" s="71" t="str">
        <f t="shared" si="0"/>
        <v>-</v>
      </c>
    </row>
    <row r="25" spans="1:15" ht="19.899999999999999" customHeight="1" x14ac:dyDescent="0.15">
      <c r="B25" s="111"/>
      <c r="C25" s="117"/>
      <c r="D25" s="62">
        <v>4</v>
      </c>
      <c r="E25" s="75"/>
      <c r="F25" s="70"/>
      <c r="G25" s="71"/>
      <c r="H25" s="75"/>
      <c r="I25" s="71"/>
      <c r="J25" s="71"/>
      <c r="K25" s="71"/>
      <c r="L25" s="71"/>
      <c r="M25" s="75"/>
      <c r="N25" s="71" t="str">
        <f t="shared" si="0"/>
        <v>-</v>
      </c>
    </row>
    <row r="26" spans="1:15" ht="19.899999999999999" customHeight="1" x14ac:dyDescent="0.15">
      <c r="B26" s="111"/>
      <c r="C26" s="117"/>
      <c r="D26" s="62">
        <v>5</v>
      </c>
      <c r="E26" s="75"/>
      <c r="F26" s="70"/>
      <c r="G26" s="71"/>
      <c r="H26" s="75"/>
      <c r="I26" s="71"/>
      <c r="J26" s="71"/>
      <c r="K26" s="71"/>
      <c r="L26" s="71"/>
      <c r="M26" s="75"/>
      <c r="N26" s="71" t="str">
        <f t="shared" si="0"/>
        <v>-</v>
      </c>
    </row>
    <row r="27" spans="1:15" ht="19.899999999999999" customHeight="1" x14ac:dyDescent="0.15">
      <c r="B27" s="111"/>
      <c r="C27" s="117"/>
      <c r="D27" s="62">
        <v>6</v>
      </c>
      <c r="E27" s="75"/>
      <c r="F27" s="70"/>
      <c r="G27" s="71"/>
      <c r="H27" s="75"/>
      <c r="I27" s="71"/>
      <c r="J27" s="71"/>
      <c r="K27" s="71"/>
      <c r="L27" s="71"/>
      <c r="M27" s="75"/>
      <c r="N27" s="71" t="str">
        <f t="shared" si="0"/>
        <v>-</v>
      </c>
    </row>
    <row r="28" spans="1:15" ht="19.899999999999999" customHeight="1" x14ac:dyDescent="0.15">
      <c r="B28" s="111"/>
      <c r="C28" s="117"/>
      <c r="D28" s="62">
        <v>7</v>
      </c>
      <c r="E28" s="75"/>
      <c r="F28" s="70"/>
      <c r="G28" s="71"/>
      <c r="H28" s="75"/>
      <c r="I28" s="71"/>
      <c r="J28" s="71"/>
      <c r="K28" s="71"/>
      <c r="L28" s="71"/>
      <c r="M28" s="75"/>
      <c r="N28" s="71" t="str">
        <f t="shared" si="0"/>
        <v>-</v>
      </c>
    </row>
    <row r="29" spans="1:15" ht="19.899999999999999" customHeight="1" x14ac:dyDescent="0.15">
      <c r="B29" s="111"/>
      <c r="C29" s="117"/>
      <c r="D29" s="62">
        <v>8</v>
      </c>
      <c r="E29" s="75"/>
      <c r="F29" s="70"/>
      <c r="G29" s="71"/>
      <c r="H29" s="75"/>
      <c r="I29" s="71"/>
      <c r="J29" s="71"/>
      <c r="K29" s="71"/>
      <c r="L29" s="71"/>
      <c r="M29" s="75"/>
      <c r="N29" s="71" t="str">
        <f t="shared" si="0"/>
        <v>-</v>
      </c>
    </row>
    <row r="30" spans="1:15" ht="19.899999999999999" customHeight="1" x14ac:dyDescent="0.15">
      <c r="B30" s="111"/>
      <c r="C30" s="117"/>
      <c r="D30" s="62">
        <v>9</v>
      </c>
      <c r="E30" s="75"/>
      <c r="F30" s="70"/>
      <c r="G30" s="71"/>
      <c r="H30" s="75"/>
      <c r="I30" s="71"/>
      <c r="J30" s="71"/>
      <c r="K30" s="71"/>
      <c r="L30" s="71"/>
      <c r="M30" s="75"/>
      <c r="N30" s="71" t="str">
        <f t="shared" si="0"/>
        <v>-</v>
      </c>
    </row>
    <row r="31" spans="1:15" ht="19.899999999999999" customHeight="1" x14ac:dyDescent="0.15">
      <c r="B31" s="111"/>
      <c r="C31" s="117"/>
      <c r="D31" s="62">
        <v>10</v>
      </c>
      <c r="E31" s="75"/>
      <c r="F31" s="70"/>
      <c r="G31" s="71"/>
      <c r="H31" s="75"/>
      <c r="I31" s="71"/>
      <c r="J31" s="71"/>
      <c r="K31" s="71"/>
      <c r="L31" s="71"/>
      <c r="M31" s="75"/>
      <c r="N31" s="71" t="str">
        <f t="shared" si="0"/>
        <v>-</v>
      </c>
    </row>
    <row r="32" spans="1:15" ht="25.15" customHeight="1" x14ac:dyDescent="0.15">
      <c r="B32" s="118" t="s">
        <v>62</v>
      </c>
      <c r="C32" s="119"/>
      <c r="D32" s="120"/>
      <c r="E32" s="112" t="s">
        <v>81</v>
      </c>
      <c r="F32" s="113"/>
      <c r="G32" s="113"/>
      <c r="H32" s="113"/>
      <c r="I32" s="114"/>
      <c r="J32" s="113"/>
      <c r="K32" s="113"/>
      <c r="L32" s="113"/>
      <c r="M32" s="113"/>
      <c r="N32" s="81">
        <f>SUM(N22:N31)</f>
        <v>0</v>
      </c>
    </row>
    <row r="33" spans="4:14" s="6" customFormat="1" x14ac:dyDescent="0.15">
      <c r="D33" s="9"/>
      <c r="E33" s="9"/>
      <c r="H33" s="9"/>
      <c r="I33" s="9"/>
      <c r="J33" s="9"/>
      <c r="K33" s="9"/>
      <c r="N33" s="8"/>
    </row>
    <row r="34" spans="4:14" s="6" customFormat="1" x14ac:dyDescent="0.15">
      <c r="D34" s="9"/>
      <c r="E34" s="9"/>
      <c r="H34" s="9"/>
      <c r="I34" s="9"/>
      <c r="J34" s="9"/>
      <c r="K34" s="9"/>
      <c r="N34" s="8"/>
    </row>
    <row r="35" spans="4:14" s="6" customFormat="1" x14ac:dyDescent="0.15">
      <c r="D35" s="9"/>
      <c r="E35" s="9"/>
      <c r="H35" s="9"/>
      <c r="I35" s="9"/>
      <c r="J35" s="9"/>
      <c r="K35" s="9"/>
      <c r="N35" s="8"/>
    </row>
    <row r="36" spans="4:14" s="6" customFormat="1" x14ac:dyDescent="0.15">
      <c r="D36" s="9"/>
      <c r="E36" s="9"/>
      <c r="H36" s="9"/>
      <c r="I36" s="9"/>
      <c r="J36" s="9"/>
      <c r="K36" s="9"/>
      <c r="N36" s="8"/>
    </row>
    <row r="37" spans="4:14" s="6" customFormat="1" x14ac:dyDescent="0.15">
      <c r="D37" s="9"/>
      <c r="E37" s="9"/>
      <c r="H37" s="9"/>
      <c r="I37" s="9"/>
      <c r="J37" s="9"/>
      <c r="K37" s="9"/>
      <c r="N37" s="8"/>
    </row>
    <row r="38" spans="4:14" s="6" customFormat="1" x14ac:dyDescent="0.15">
      <c r="D38" s="9"/>
      <c r="E38" s="9"/>
      <c r="H38" s="9"/>
      <c r="I38" s="9"/>
      <c r="J38" s="9"/>
      <c r="K38" s="9"/>
      <c r="N38" s="8"/>
    </row>
    <row r="39" spans="4:14" s="6" customFormat="1" x14ac:dyDescent="0.15">
      <c r="D39" s="9"/>
      <c r="E39" s="9"/>
      <c r="H39" s="9"/>
      <c r="I39" s="9"/>
      <c r="J39" s="9"/>
      <c r="K39" s="9"/>
      <c r="N39" s="8"/>
    </row>
    <row r="40" spans="4:14" s="6" customFormat="1" x14ac:dyDescent="0.15">
      <c r="D40" s="9"/>
      <c r="E40" s="9"/>
      <c r="H40" s="9"/>
      <c r="I40" s="9"/>
      <c r="J40" s="9"/>
      <c r="K40" s="9"/>
      <c r="N40" s="8"/>
    </row>
    <row r="41" spans="4:14" s="6" customFormat="1" x14ac:dyDescent="0.15">
      <c r="D41" s="9"/>
      <c r="E41" s="9"/>
      <c r="H41" s="9"/>
      <c r="I41" s="9"/>
      <c r="J41" s="9"/>
      <c r="K41" s="9"/>
      <c r="N41" s="8"/>
    </row>
    <row r="42" spans="4:14" s="6" customFormat="1" x14ac:dyDescent="0.15">
      <c r="D42" s="9"/>
      <c r="E42" s="9"/>
      <c r="H42" s="9"/>
      <c r="I42" s="9"/>
      <c r="J42" s="9"/>
      <c r="K42" s="9"/>
      <c r="N42" s="8"/>
    </row>
    <row r="43" spans="4:14" s="6" customFormat="1" x14ac:dyDescent="0.15">
      <c r="D43" s="9"/>
      <c r="E43" s="9"/>
      <c r="H43" s="9"/>
      <c r="I43" s="9"/>
      <c r="J43" s="9"/>
      <c r="K43" s="9"/>
      <c r="N43" s="8"/>
    </row>
    <row r="44" spans="4:14" s="6" customFormat="1" x14ac:dyDescent="0.15">
      <c r="D44" s="9"/>
      <c r="E44" s="9"/>
      <c r="H44" s="9"/>
      <c r="I44" s="9"/>
      <c r="J44" s="9"/>
      <c r="K44" s="9"/>
      <c r="N44" s="8"/>
    </row>
    <row r="45" spans="4:14" s="6" customFormat="1" x14ac:dyDescent="0.15">
      <c r="D45" s="9"/>
      <c r="E45" s="9"/>
      <c r="H45" s="9"/>
      <c r="I45" s="9"/>
      <c r="J45" s="9"/>
      <c r="K45" s="9"/>
      <c r="N45" s="8"/>
    </row>
    <row r="46" spans="4:14" s="6" customFormat="1" x14ac:dyDescent="0.15">
      <c r="D46" s="9"/>
      <c r="E46" s="9"/>
      <c r="H46" s="9"/>
      <c r="I46" s="9"/>
      <c r="J46" s="9"/>
      <c r="K46" s="9"/>
      <c r="N46" s="8"/>
    </row>
    <row r="47" spans="4:14" s="6" customFormat="1" x14ac:dyDescent="0.15">
      <c r="D47" s="9"/>
      <c r="E47" s="9"/>
      <c r="H47" s="9"/>
      <c r="I47" s="9"/>
      <c r="J47" s="9"/>
      <c r="K47" s="9"/>
      <c r="N47" s="8"/>
    </row>
    <row r="48" spans="4:14" s="6" customFormat="1" x14ac:dyDescent="0.15">
      <c r="D48" s="9"/>
      <c r="E48" s="9"/>
      <c r="H48" s="9"/>
      <c r="I48" s="9"/>
      <c r="J48" s="9"/>
      <c r="K48" s="9"/>
      <c r="N48" s="8"/>
    </row>
    <row r="49" spans="4:14" s="6" customFormat="1" x14ac:dyDescent="0.15">
      <c r="D49" s="9"/>
      <c r="E49" s="9"/>
      <c r="H49" s="9"/>
      <c r="I49" s="9"/>
      <c r="J49" s="9"/>
      <c r="K49" s="9"/>
      <c r="N49" s="8"/>
    </row>
    <row r="50" spans="4:14" s="6" customFormat="1" x14ac:dyDescent="0.15">
      <c r="D50" s="9"/>
      <c r="E50" s="9"/>
      <c r="H50" s="9"/>
      <c r="I50" s="9"/>
      <c r="J50" s="9"/>
      <c r="K50" s="9"/>
      <c r="N50" s="8"/>
    </row>
    <row r="51" spans="4:14" s="6" customFormat="1" x14ac:dyDescent="0.15">
      <c r="D51" s="9"/>
      <c r="E51" s="9"/>
      <c r="H51" s="9"/>
      <c r="I51" s="9"/>
      <c r="J51" s="9"/>
      <c r="K51" s="9"/>
      <c r="N51" s="8"/>
    </row>
    <row r="52" spans="4:14" s="6" customFormat="1" x14ac:dyDescent="0.15">
      <c r="D52" s="9"/>
      <c r="E52" s="9"/>
      <c r="H52" s="9"/>
      <c r="I52" s="9"/>
      <c r="J52" s="9"/>
      <c r="K52" s="9"/>
      <c r="N52" s="8"/>
    </row>
    <row r="53" spans="4:14" s="6" customFormat="1" x14ac:dyDescent="0.15">
      <c r="D53" s="9"/>
      <c r="E53" s="9"/>
      <c r="H53" s="9"/>
      <c r="I53" s="9"/>
      <c r="J53" s="9"/>
      <c r="K53" s="9"/>
      <c r="N53" s="8"/>
    </row>
    <row r="54" spans="4:14" s="6" customFormat="1" x14ac:dyDescent="0.15">
      <c r="D54" s="9"/>
      <c r="E54" s="9"/>
      <c r="H54" s="9"/>
      <c r="I54" s="9"/>
      <c r="J54" s="9"/>
      <c r="K54" s="9"/>
      <c r="N54" s="8"/>
    </row>
    <row r="55" spans="4:14" s="6" customFormat="1" x14ac:dyDescent="0.15">
      <c r="D55" s="9"/>
      <c r="E55" s="9"/>
      <c r="H55" s="9"/>
      <c r="I55" s="9"/>
      <c r="J55" s="9"/>
      <c r="K55" s="9"/>
      <c r="N55" s="8"/>
    </row>
    <row r="56" spans="4:14" s="6" customFormat="1" x14ac:dyDescent="0.15">
      <c r="D56" s="9"/>
      <c r="E56" s="9"/>
      <c r="H56" s="9"/>
      <c r="I56" s="9"/>
      <c r="J56" s="9"/>
      <c r="K56" s="9"/>
      <c r="N56" s="8"/>
    </row>
    <row r="57" spans="4:14" s="6" customFormat="1" x14ac:dyDescent="0.15">
      <c r="D57" s="9"/>
      <c r="E57" s="9"/>
      <c r="H57" s="9"/>
      <c r="I57" s="9"/>
      <c r="J57" s="9"/>
      <c r="K57" s="9"/>
      <c r="N57" s="8"/>
    </row>
    <row r="58" spans="4:14" s="6" customFormat="1" x14ac:dyDescent="0.15">
      <c r="D58" s="9"/>
      <c r="E58" s="9"/>
      <c r="H58" s="9"/>
      <c r="I58" s="9"/>
      <c r="J58" s="9"/>
      <c r="K58" s="9"/>
      <c r="N58" s="8"/>
    </row>
    <row r="59" spans="4:14" s="6" customFormat="1" x14ac:dyDescent="0.15">
      <c r="D59" s="9"/>
      <c r="E59" s="9"/>
      <c r="H59" s="9"/>
      <c r="I59" s="9"/>
      <c r="J59" s="9"/>
      <c r="K59" s="9"/>
      <c r="N59" s="8"/>
    </row>
    <row r="60" spans="4:14" s="6" customFormat="1" x14ac:dyDescent="0.15">
      <c r="D60" s="9"/>
      <c r="E60" s="9"/>
      <c r="H60" s="9"/>
      <c r="I60" s="9"/>
      <c r="J60" s="9"/>
      <c r="K60" s="9"/>
      <c r="N60" s="8"/>
    </row>
    <row r="61" spans="4:14" s="6" customFormat="1" x14ac:dyDescent="0.15">
      <c r="D61" s="9"/>
      <c r="E61" s="9"/>
      <c r="H61" s="9"/>
      <c r="I61" s="9"/>
      <c r="J61" s="9"/>
      <c r="K61" s="9"/>
      <c r="N61" s="8"/>
    </row>
    <row r="62" spans="4:14" s="6" customFormat="1" x14ac:dyDescent="0.15">
      <c r="D62" s="9"/>
      <c r="E62" s="9"/>
      <c r="H62" s="9"/>
      <c r="I62" s="9"/>
      <c r="J62" s="9"/>
      <c r="K62" s="9"/>
      <c r="N62" s="8"/>
    </row>
    <row r="63" spans="4:14" s="6" customFormat="1" x14ac:dyDescent="0.15">
      <c r="D63" s="9"/>
      <c r="E63" s="9"/>
      <c r="H63" s="9"/>
      <c r="I63" s="9"/>
      <c r="J63" s="9"/>
      <c r="K63" s="9"/>
      <c r="N63" s="8"/>
    </row>
    <row r="64" spans="4:14" s="6" customFormat="1" x14ac:dyDescent="0.15">
      <c r="D64" s="9"/>
      <c r="E64" s="9"/>
      <c r="H64" s="9"/>
      <c r="I64" s="9"/>
      <c r="J64" s="9"/>
      <c r="K64" s="9"/>
      <c r="N64" s="8"/>
    </row>
    <row r="65" spans="4:14" s="6" customFormat="1" x14ac:dyDescent="0.15">
      <c r="D65" s="9"/>
      <c r="E65" s="9"/>
      <c r="H65" s="9"/>
      <c r="I65" s="9"/>
      <c r="J65" s="9"/>
      <c r="K65" s="9"/>
      <c r="N65" s="8"/>
    </row>
    <row r="66" spans="4:14" s="6" customFormat="1" x14ac:dyDescent="0.15">
      <c r="D66" s="9"/>
      <c r="E66" s="9"/>
      <c r="H66" s="9"/>
      <c r="I66" s="9"/>
      <c r="J66" s="9"/>
      <c r="K66" s="9"/>
      <c r="N66" s="8"/>
    </row>
    <row r="67" spans="4:14" s="6" customFormat="1" x14ac:dyDescent="0.15">
      <c r="D67" s="9"/>
      <c r="E67" s="9"/>
      <c r="H67" s="9"/>
      <c r="I67" s="9"/>
      <c r="J67" s="9"/>
      <c r="K67" s="9"/>
      <c r="N67" s="8"/>
    </row>
    <row r="68" spans="4:14" s="6" customFormat="1" x14ac:dyDescent="0.15">
      <c r="D68" s="9"/>
      <c r="E68" s="9"/>
      <c r="H68" s="9"/>
      <c r="I68" s="9"/>
      <c r="J68" s="9"/>
      <c r="K68" s="9"/>
      <c r="N68" s="8"/>
    </row>
    <row r="69" spans="4:14" s="6" customFormat="1" x14ac:dyDescent="0.15">
      <c r="D69" s="9"/>
      <c r="E69" s="9"/>
      <c r="H69" s="9"/>
      <c r="I69" s="9"/>
      <c r="J69" s="9"/>
      <c r="K69" s="9"/>
      <c r="N69" s="8"/>
    </row>
    <row r="70" spans="4:14" s="6" customFormat="1" x14ac:dyDescent="0.15">
      <c r="D70" s="9"/>
      <c r="E70" s="9"/>
      <c r="H70" s="9"/>
      <c r="I70" s="9"/>
      <c r="J70" s="9"/>
      <c r="K70" s="9"/>
      <c r="N70" s="8"/>
    </row>
    <row r="71" spans="4:14" s="6" customFormat="1" x14ac:dyDescent="0.15">
      <c r="D71" s="9"/>
      <c r="E71" s="9"/>
      <c r="H71" s="9"/>
      <c r="I71" s="9"/>
      <c r="J71" s="9"/>
      <c r="K71" s="9"/>
      <c r="N71" s="8"/>
    </row>
    <row r="72" spans="4:14" s="6" customFormat="1" x14ac:dyDescent="0.15">
      <c r="D72" s="9"/>
      <c r="E72" s="9"/>
      <c r="H72" s="9"/>
      <c r="I72" s="9"/>
      <c r="J72" s="9"/>
      <c r="K72" s="9"/>
      <c r="N72" s="8"/>
    </row>
    <row r="73" spans="4:14" s="6" customFormat="1" x14ac:dyDescent="0.15">
      <c r="D73" s="9"/>
      <c r="E73" s="9"/>
      <c r="H73" s="9"/>
      <c r="I73" s="9"/>
      <c r="J73" s="9"/>
      <c r="K73" s="9"/>
      <c r="N73" s="8"/>
    </row>
    <row r="74" spans="4:14" s="6" customFormat="1" x14ac:dyDescent="0.15">
      <c r="D74" s="9"/>
      <c r="E74" s="9"/>
      <c r="H74" s="9"/>
      <c r="I74" s="9"/>
      <c r="J74" s="9"/>
      <c r="K74" s="9"/>
      <c r="N74" s="8"/>
    </row>
    <row r="75" spans="4:14" s="6" customFormat="1" x14ac:dyDescent="0.15">
      <c r="D75" s="9"/>
      <c r="E75" s="9"/>
      <c r="H75" s="9"/>
      <c r="I75" s="9"/>
      <c r="J75" s="9"/>
      <c r="K75" s="9"/>
      <c r="N75" s="8"/>
    </row>
    <row r="76" spans="4:14" s="6" customFormat="1" x14ac:dyDescent="0.15">
      <c r="D76" s="9"/>
      <c r="E76" s="9"/>
      <c r="H76" s="9"/>
      <c r="I76" s="9"/>
      <c r="J76" s="9"/>
      <c r="K76" s="9"/>
      <c r="N76" s="8"/>
    </row>
    <row r="77" spans="4:14" s="6" customFormat="1" x14ac:dyDescent="0.15">
      <c r="D77" s="9"/>
      <c r="E77" s="9"/>
      <c r="H77" s="9"/>
      <c r="I77" s="9"/>
      <c r="J77" s="9"/>
      <c r="K77" s="9"/>
      <c r="N77" s="8"/>
    </row>
    <row r="78" spans="4:14" s="6" customFormat="1" x14ac:dyDescent="0.15">
      <c r="D78" s="9"/>
      <c r="E78" s="9"/>
      <c r="H78" s="9"/>
      <c r="I78" s="9"/>
      <c r="J78" s="9"/>
      <c r="K78" s="9"/>
      <c r="N78" s="8"/>
    </row>
    <row r="79" spans="4:14" s="6" customFormat="1" x14ac:dyDescent="0.15">
      <c r="D79" s="9"/>
      <c r="E79" s="9"/>
      <c r="H79" s="9"/>
      <c r="I79" s="9"/>
      <c r="J79" s="9"/>
      <c r="K79" s="9"/>
      <c r="N79" s="8"/>
    </row>
    <row r="80" spans="4:14" s="6" customFormat="1" x14ac:dyDescent="0.15">
      <c r="D80" s="9"/>
      <c r="E80" s="9"/>
      <c r="H80" s="9"/>
      <c r="I80" s="9"/>
      <c r="J80" s="9"/>
      <c r="K80" s="9"/>
      <c r="N80" s="8"/>
    </row>
    <row r="81" spans="4:14" s="6" customFormat="1" x14ac:dyDescent="0.15">
      <c r="D81" s="9"/>
      <c r="E81" s="9"/>
      <c r="H81" s="9"/>
      <c r="I81" s="9"/>
      <c r="J81" s="9"/>
      <c r="K81" s="9"/>
      <c r="N81" s="8"/>
    </row>
    <row r="82" spans="4:14" x14ac:dyDescent="0.15"/>
    <row r="83" spans="4:14" x14ac:dyDescent="0.15"/>
    <row r="84" spans="4:14" x14ac:dyDescent="0.15"/>
    <row r="85" spans="4:14" x14ac:dyDescent="0.15"/>
    <row r="86" spans="4:14" x14ac:dyDescent="0.15"/>
    <row r="87" spans="4:14" x14ac:dyDescent="0.15"/>
    <row r="88" spans="4:14" x14ac:dyDescent="0.15"/>
    <row r="89" spans="4:14" x14ac:dyDescent="0.15"/>
    <row r="90" spans="4:14" x14ac:dyDescent="0.15"/>
  </sheetData>
  <mergeCells count="7">
    <mergeCell ref="O1:P1"/>
    <mergeCell ref="B9:L9"/>
    <mergeCell ref="B21:B31"/>
    <mergeCell ref="E32:M32"/>
    <mergeCell ref="B20:C20"/>
    <mergeCell ref="C21:C31"/>
    <mergeCell ref="B32:D32"/>
  </mergeCells>
  <phoneticPr fontId="2"/>
  <dataValidations count="7">
    <dataValidation type="whole" allowBlank="1" showInputMessage="1" showErrorMessage="1" sqref="G21">
      <formula1>1</formula1>
      <formula2>4</formula2>
    </dataValidation>
    <dataValidation type="textLength" allowBlank="1" showInputMessage="1" showErrorMessage="1" error="授業コードは英数字9桁です。_x000a_シラバスなどで確認してください。" sqref="E21:E31">
      <formula1>9</formula1>
      <formula2>9</formula2>
    </dataValidation>
    <dataValidation type="list" allowBlank="1" showInputMessage="1" showErrorMessage="1" sqref="K21">
      <formula1>"1,2,3,4,5,6"</formula1>
    </dataValidation>
    <dataValidation type="list" allowBlank="1" showInputMessage="1" showErrorMessage="1" sqref="J21">
      <formula1>"月,火,水,木,金,土,集中"</formula1>
    </dataValidation>
    <dataValidation type="list" allowBlank="1" showInputMessage="1" showErrorMessage="1" sqref="M21:M31">
      <formula1>"未,済"</formula1>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B21:B31"/>
    <dataValidation type="list" allowBlank="1" showInputMessage="1" showErrorMessage="1" sqref="I21">
      <formula1>"T1-T2,T1-T3,T1-T6,T4-T5,T4-T6,T5-T6,T1,T2,T3,T4,T5,T6"</formula1>
    </dataValidation>
  </dataValidations>
  <hyperlinks>
    <hyperlink ref="F8" r:id="rId1" display="http://skipwise-chiba-u.jp/curriculum/"/>
  </hyperlinks>
  <pageMargins left="0.25" right="0.25" top="0.75" bottom="0.75" header="0.3" footer="0.3"/>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122"/>
  <sheetViews>
    <sheetView view="pageBreakPreview" zoomScale="80" zoomScaleNormal="85" zoomScaleSheetLayoutView="80" workbookViewId="0">
      <selection activeCell="D65" sqref="D65"/>
    </sheetView>
  </sheetViews>
  <sheetFormatPr defaultColWidth="0" defaultRowHeight="13.5" zeroHeight="1" x14ac:dyDescent="0.15"/>
  <cols>
    <col min="1" max="2" width="6.75" customWidth="1"/>
    <col min="3" max="3" width="3.75" style="1" customWidth="1"/>
    <col min="4" max="4" width="15.125" style="1" customWidth="1"/>
    <col min="5" max="5" width="26.125" customWidth="1"/>
    <col min="6" max="7" width="5.75" style="1" customWidth="1"/>
    <col min="8" max="8" width="13.875" style="1" customWidth="1"/>
    <col min="9" max="10" width="5.75" style="1" customWidth="1"/>
    <col min="11" max="11" width="19.5" customWidth="1"/>
    <col min="12" max="13" width="5.75" style="1" customWidth="1"/>
    <col min="14" max="14" width="20.75" customWidth="1"/>
    <col min="15" max="15" width="8.875" style="2" customWidth="1"/>
    <col min="16" max="16" width="23.875" customWidth="1"/>
    <col min="17" max="16384" width="8.875" hidden="1"/>
  </cols>
  <sheetData>
    <row r="1" spans="1:17" ht="13.5" customHeight="1" x14ac:dyDescent="0.15">
      <c r="A1" s="101"/>
      <c r="B1" s="101"/>
      <c r="C1" s="101"/>
      <c r="D1" s="101"/>
      <c r="E1" s="101"/>
      <c r="F1" s="101"/>
      <c r="G1" s="101"/>
      <c r="H1" s="101"/>
      <c r="I1" s="101"/>
      <c r="J1" s="101"/>
      <c r="K1" s="101"/>
      <c r="L1" s="101"/>
      <c r="M1" s="101"/>
      <c r="N1" s="101"/>
      <c r="O1" s="101"/>
      <c r="P1" s="108" t="s">
        <v>76</v>
      </c>
      <c r="Q1" s="108"/>
    </row>
    <row r="2" spans="1:17" ht="13.5" customHeight="1" x14ac:dyDescent="0.15">
      <c r="A2" s="101"/>
      <c r="B2" s="101"/>
      <c r="C2" s="101"/>
      <c r="D2" s="101"/>
      <c r="E2" s="101"/>
      <c r="F2" s="101"/>
      <c r="G2" s="101"/>
      <c r="H2" s="101"/>
      <c r="I2" s="101"/>
      <c r="J2" s="101"/>
      <c r="K2" s="101"/>
      <c r="L2" s="101"/>
      <c r="M2" s="101"/>
      <c r="N2" s="101"/>
      <c r="O2" s="101"/>
      <c r="P2" s="101"/>
    </row>
    <row r="3" spans="1:17" ht="13.5" customHeight="1" x14ac:dyDescent="0.15">
      <c r="A3" s="101"/>
      <c r="B3" s="101"/>
      <c r="C3" s="101"/>
      <c r="D3" s="101"/>
      <c r="E3" s="101"/>
      <c r="F3" s="101"/>
      <c r="G3" s="101"/>
      <c r="H3" s="101"/>
      <c r="I3" s="101"/>
      <c r="J3" s="101"/>
      <c r="K3" s="101"/>
      <c r="L3" s="101"/>
      <c r="M3" s="101"/>
      <c r="N3" s="101"/>
      <c r="O3" s="101"/>
      <c r="P3" s="101"/>
    </row>
    <row r="4" spans="1:17" x14ac:dyDescent="0.15"/>
    <row r="5" spans="1:17" s="22" customFormat="1" ht="15" customHeight="1" x14ac:dyDescent="0.15">
      <c r="D5" s="54" t="s">
        <v>32</v>
      </c>
      <c r="E5" s="55" t="s">
        <v>34</v>
      </c>
      <c r="F5" s="142" t="s">
        <v>33</v>
      </c>
      <c r="G5" s="142"/>
      <c r="H5" s="142"/>
      <c r="I5" s="142"/>
      <c r="J5" s="142"/>
      <c r="O5" s="23"/>
    </row>
    <row r="6" spans="1:17" ht="30" customHeight="1" x14ac:dyDescent="0.2">
      <c r="D6" s="56"/>
      <c r="E6" s="57"/>
      <c r="F6" s="143"/>
      <c r="G6" s="143"/>
      <c r="H6" s="143"/>
      <c r="I6" s="143"/>
      <c r="J6" s="143"/>
    </row>
    <row r="7" spans="1:17" x14ac:dyDescent="0.15"/>
    <row r="8" spans="1:17" s="1" customFormat="1" ht="25.15" customHeight="1" thickBot="1" x14ac:dyDescent="0.2">
      <c r="A8" s="124"/>
      <c r="B8" s="124"/>
      <c r="C8" s="50" t="s">
        <v>2</v>
      </c>
      <c r="D8" s="50" t="s">
        <v>0</v>
      </c>
      <c r="E8" s="50" t="s">
        <v>3</v>
      </c>
      <c r="F8" s="51" t="s">
        <v>26</v>
      </c>
      <c r="G8" s="50" t="s">
        <v>14</v>
      </c>
      <c r="H8" s="50" t="s">
        <v>77</v>
      </c>
      <c r="I8" s="50" t="s">
        <v>4</v>
      </c>
      <c r="J8" s="50" t="s">
        <v>5</v>
      </c>
      <c r="K8" s="50" t="s">
        <v>1</v>
      </c>
      <c r="L8" s="50" t="s">
        <v>24</v>
      </c>
      <c r="M8" s="51" t="s">
        <v>63</v>
      </c>
      <c r="N8" s="103"/>
      <c r="O8" s="103"/>
      <c r="P8" s="103"/>
    </row>
    <row r="9" spans="1:17" ht="19.899999999999999" customHeight="1" thickBot="1" x14ac:dyDescent="0.2">
      <c r="A9" s="125" t="s">
        <v>20</v>
      </c>
      <c r="B9" s="127" t="s">
        <v>28</v>
      </c>
      <c r="C9" s="58" t="s">
        <v>15</v>
      </c>
      <c r="D9" s="63" t="s">
        <v>54</v>
      </c>
      <c r="E9" s="64" t="s">
        <v>56</v>
      </c>
      <c r="F9" s="63">
        <v>1</v>
      </c>
      <c r="G9" s="63">
        <v>28</v>
      </c>
      <c r="H9" s="63" t="s">
        <v>57</v>
      </c>
      <c r="I9" s="63" t="s">
        <v>58</v>
      </c>
      <c r="J9" s="63">
        <v>1</v>
      </c>
      <c r="K9" s="64"/>
      <c r="L9" s="65" t="s">
        <v>25</v>
      </c>
      <c r="M9" s="66">
        <v>1</v>
      </c>
      <c r="N9" s="104"/>
      <c r="O9" s="105"/>
      <c r="P9" s="104"/>
    </row>
    <row r="10" spans="1:17" ht="19.899999999999999" customHeight="1" x14ac:dyDescent="0.15">
      <c r="A10" s="126"/>
      <c r="B10" s="128"/>
      <c r="C10" s="59">
        <v>1</v>
      </c>
      <c r="D10" s="69"/>
      <c r="E10" s="70"/>
      <c r="F10" s="71"/>
      <c r="G10" s="69"/>
      <c r="H10" s="72"/>
      <c r="I10" s="73"/>
      <c r="J10" s="73"/>
      <c r="K10" s="69"/>
      <c r="L10" s="71"/>
      <c r="M10" s="71" t="str">
        <f t="shared" ref="M10:M17" si="0">IF(L10="済",F10,"-")</f>
        <v>-</v>
      </c>
      <c r="N10" s="104"/>
      <c r="O10" s="105"/>
      <c r="P10" s="104"/>
    </row>
    <row r="11" spans="1:17" ht="19.899999999999999" customHeight="1" x14ac:dyDescent="0.15">
      <c r="A11" s="126"/>
      <c r="B11" s="128"/>
      <c r="C11" s="60">
        <v>2</v>
      </c>
      <c r="D11" s="74"/>
      <c r="E11" s="70"/>
      <c r="F11" s="71"/>
      <c r="G11" s="74"/>
      <c r="H11" s="75"/>
      <c r="I11" s="76"/>
      <c r="J11" s="76"/>
      <c r="K11" s="69"/>
      <c r="L11" s="75"/>
      <c r="M11" s="71" t="str">
        <f t="shared" si="0"/>
        <v>-</v>
      </c>
      <c r="N11" s="104"/>
      <c r="O11" s="105"/>
      <c r="P11" s="104"/>
    </row>
    <row r="12" spans="1:17" ht="19.899999999999999" customHeight="1" x14ac:dyDescent="0.15">
      <c r="A12" s="126"/>
      <c r="B12" s="128"/>
      <c r="C12" s="60">
        <v>3</v>
      </c>
      <c r="D12" s="74"/>
      <c r="E12" s="70"/>
      <c r="F12" s="71"/>
      <c r="G12" s="74"/>
      <c r="H12" s="75"/>
      <c r="I12" s="76"/>
      <c r="J12" s="76"/>
      <c r="K12" s="69"/>
      <c r="L12" s="75"/>
      <c r="M12" s="71" t="str">
        <f t="shared" si="0"/>
        <v>-</v>
      </c>
      <c r="N12" s="104"/>
      <c r="O12" s="105"/>
      <c r="P12" s="104"/>
    </row>
    <row r="13" spans="1:17" ht="19.899999999999999" customHeight="1" x14ac:dyDescent="0.15">
      <c r="A13" s="126"/>
      <c r="B13" s="128"/>
      <c r="C13" s="60">
        <v>4</v>
      </c>
      <c r="D13" s="74"/>
      <c r="E13" s="70"/>
      <c r="F13" s="71"/>
      <c r="G13" s="74"/>
      <c r="H13" s="75"/>
      <c r="I13" s="76"/>
      <c r="J13" s="76"/>
      <c r="K13" s="69"/>
      <c r="L13" s="75"/>
      <c r="M13" s="71" t="str">
        <f t="shared" si="0"/>
        <v>-</v>
      </c>
      <c r="N13" s="104"/>
      <c r="O13" s="105"/>
      <c r="P13" s="104"/>
    </row>
    <row r="14" spans="1:17" ht="19.899999999999999" customHeight="1" x14ac:dyDescent="0.15">
      <c r="A14" s="126"/>
      <c r="B14" s="128"/>
      <c r="C14" s="60">
        <v>5</v>
      </c>
      <c r="D14" s="74"/>
      <c r="E14" s="70"/>
      <c r="F14" s="71"/>
      <c r="G14" s="74"/>
      <c r="H14" s="75"/>
      <c r="I14" s="76"/>
      <c r="J14" s="76"/>
      <c r="K14" s="69"/>
      <c r="L14" s="75"/>
      <c r="M14" s="71" t="str">
        <f t="shared" si="0"/>
        <v>-</v>
      </c>
      <c r="N14" s="104"/>
      <c r="O14" s="105"/>
      <c r="P14" s="104"/>
    </row>
    <row r="15" spans="1:17" ht="19.899999999999999" customHeight="1" x14ac:dyDescent="0.15">
      <c r="A15" s="126"/>
      <c r="B15" s="128"/>
      <c r="C15" s="60">
        <v>6</v>
      </c>
      <c r="D15" s="74"/>
      <c r="E15" s="70"/>
      <c r="F15" s="71"/>
      <c r="G15" s="74"/>
      <c r="H15" s="75"/>
      <c r="I15" s="76"/>
      <c r="J15" s="76"/>
      <c r="K15" s="69"/>
      <c r="L15" s="75"/>
      <c r="M15" s="71" t="str">
        <f t="shared" si="0"/>
        <v>-</v>
      </c>
      <c r="N15" s="104"/>
      <c r="O15" s="105"/>
      <c r="P15" s="104"/>
    </row>
    <row r="16" spans="1:17" ht="19.899999999999999" customHeight="1" x14ac:dyDescent="0.15">
      <c r="A16" s="126"/>
      <c r="B16" s="128"/>
      <c r="C16" s="60">
        <v>7</v>
      </c>
      <c r="D16" s="74"/>
      <c r="E16" s="70"/>
      <c r="F16" s="71"/>
      <c r="G16" s="74"/>
      <c r="H16" s="75"/>
      <c r="I16" s="76"/>
      <c r="J16" s="76"/>
      <c r="K16" s="69"/>
      <c r="L16" s="75"/>
      <c r="M16" s="71" t="str">
        <f t="shared" si="0"/>
        <v>-</v>
      </c>
      <c r="N16" s="104"/>
      <c r="O16" s="105"/>
      <c r="P16" s="104"/>
    </row>
    <row r="17" spans="1:16" ht="19.899999999999999" customHeight="1" thickBot="1" x14ac:dyDescent="0.2">
      <c r="A17" s="126"/>
      <c r="B17" s="128"/>
      <c r="C17" s="60">
        <v>8</v>
      </c>
      <c r="D17" s="74"/>
      <c r="E17" s="70"/>
      <c r="F17" s="71"/>
      <c r="G17" s="74"/>
      <c r="H17" s="75"/>
      <c r="I17" s="76"/>
      <c r="J17" s="76"/>
      <c r="K17" s="69"/>
      <c r="L17" s="75"/>
      <c r="M17" s="71" t="str">
        <f t="shared" si="0"/>
        <v>-</v>
      </c>
      <c r="N17" s="104"/>
      <c r="O17" s="105"/>
      <c r="P17" s="104"/>
    </row>
    <row r="18" spans="1:16" ht="25.15" customHeight="1" thickBot="1" x14ac:dyDescent="0.2">
      <c r="A18" s="129" t="s">
        <v>62</v>
      </c>
      <c r="B18" s="130"/>
      <c r="C18" s="131"/>
      <c r="D18" s="121" t="s">
        <v>82</v>
      </c>
      <c r="E18" s="122"/>
      <c r="F18" s="122"/>
      <c r="G18" s="122"/>
      <c r="H18" s="123"/>
      <c r="I18" s="122"/>
      <c r="J18" s="122"/>
      <c r="K18" s="122"/>
      <c r="L18" s="122"/>
      <c r="M18" s="100">
        <f>SUM(M10:M17)</f>
        <v>0</v>
      </c>
      <c r="N18" s="106"/>
      <c r="O18" s="107"/>
      <c r="P18" s="106"/>
    </row>
    <row r="19" spans="1:16" x14ac:dyDescent="0.15"/>
    <row r="20" spans="1:16" x14ac:dyDescent="0.15"/>
    <row r="21" spans="1:16" s="1" customFormat="1" ht="25.15" customHeight="1" x14ac:dyDescent="0.15">
      <c r="A21" s="124"/>
      <c r="B21" s="124"/>
      <c r="C21" s="50" t="s">
        <v>2</v>
      </c>
      <c r="D21" s="50" t="s">
        <v>0</v>
      </c>
      <c r="E21" s="50" t="s">
        <v>3</v>
      </c>
      <c r="F21" s="51" t="s">
        <v>26</v>
      </c>
      <c r="G21" s="50" t="s">
        <v>14</v>
      </c>
      <c r="H21" s="50" t="s">
        <v>77</v>
      </c>
      <c r="I21" s="50" t="s">
        <v>4</v>
      </c>
      <c r="J21" s="50" t="s">
        <v>5</v>
      </c>
      <c r="K21" s="50" t="s">
        <v>1</v>
      </c>
      <c r="L21" s="50" t="s">
        <v>24</v>
      </c>
      <c r="M21" s="51" t="s">
        <v>63</v>
      </c>
      <c r="N21" s="52" t="s">
        <v>52</v>
      </c>
      <c r="O21" s="52" t="s">
        <v>10</v>
      </c>
      <c r="P21" s="52" t="s">
        <v>11</v>
      </c>
    </row>
    <row r="22" spans="1:16" ht="19.899999999999999" customHeight="1" x14ac:dyDescent="0.15">
      <c r="A22" s="125" t="s">
        <v>20</v>
      </c>
      <c r="B22" s="144" t="s">
        <v>29</v>
      </c>
      <c r="C22" s="59">
        <v>1</v>
      </c>
      <c r="D22" s="69"/>
      <c r="E22" s="70"/>
      <c r="F22" s="71"/>
      <c r="G22" s="69"/>
      <c r="H22" s="72"/>
      <c r="I22" s="76"/>
      <c r="J22" s="76"/>
      <c r="K22" s="69"/>
      <c r="L22" s="71"/>
      <c r="M22" s="71" t="str">
        <f t="shared" ref="M22:M29" si="1">IF(L22="済",F22,"-")</f>
        <v>-</v>
      </c>
      <c r="N22" s="67"/>
      <c r="O22" s="68"/>
      <c r="P22" s="67"/>
    </row>
    <row r="23" spans="1:16" ht="19.899999999999999" customHeight="1" x14ac:dyDescent="0.15">
      <c r="A23" s="126"/>
      <c r="B23" s="128"/>
      <c r="C23" s="60">
        <v>2</v>
      </c>
      <c r="D23" s="74"/>
      <c r="E23" s="70"/>
      <c r="F23" s="71"/>
      <c r="G23" s="74"/>
      <c r="H23" s="75"/>
      <c r="I23" s="76"/>
      <c r="J23" s="76"/>
      <c r="K23" s="69"/>
      <c r="L23" s="75"/>
      <c r="M23" s="71" t="str">
        <f t="shared" si="1"/>
        <v>-</v>
      </c>
      <c r="N23" s="67"/>
      <c r="O23" s="68"/>
      <c r="P23" s="67"/>
    </row>
    <row r="24" spans="1:16" ht="19.899999999999999" customHeight="1" x14ac:dyDescent="0.15">
      <c r="A24" s="126"/>
      <c r="B24" s="128"/>
      <c r="C24" s="60">
        <v>3</v>
      </c>
      <c r="D24" s="74"/>
      <c r="E24" s="70"/>
      <c r="F24" s="71"/>
      <c r="G24" s="74"/>
      <c r="H24" s="75"/>
      <c r="I24" s="76"/>
      <c r="J24" s="76"/>
      <c r="K24" s="69"/>
      <c r="L24" s="75"/>
      <c r="M24" s="71" t="str">
        <f t="shared" si="1"/>
        <v>-</v>
      </c>
      <c r="N24" s="67"/>
      <c r="O24" s="68"/>
      <c r="P24" s="67"/>
    </row>
    <row r="25" spans="1:16" ht="19.899999999999999" customHeight="1" x14ac:dyDescent="0.15">
      <c r="A25" s="126"/>
      <c r="B25" s="128"/>
      <c r="C25" s="60">
        <v>4</v>
      </c>
      <c r="D25" s="74"/>
      <c r="E25" s="70"/>
      <c r="F25" s="71"/>
      <c r="G25" s="74"/>
      <c r="H25" s="75"/>
      <c r="I25" s="76"/>
      <c r="J25" s="76"/>
      <c r="K25" s="69"/>
      <c r="L25" s="75"/>
      <c r="M25" s="71" t="str">
        <f t="shared" si="1"/>
        <v>-</v>
      </c>
      <c r="N25" s="67"/>
      <c r="O25" s="68"/>
      <c r="P25" s="67"/>
    </row>
    <row r="26" spans="1:16" ht="19.899999999999999" customHeight="1" x14ac:dyDescent="0.15">
      <c r="A26" s="126"/>
      <c r="B26" s="128"/>
      <c r="C26" s="60">
        <v>5</v>
      </c>
      <c r="D26" s="74"/>
      <c r="E26" s="70"/>
      <c r="F26" s="71"/>
      <c r="G26" s="74"/>
      <c r="H26" s="75"/>
      <c r="I26" s="76"/>
      <c r="J26" s="76"/>
      <c r="K26" s="69"/>
      <c r="L26" s="75"/>
      <c r="M26" s="71" t="str">
        <f t="shared" si="1"/>
        <v>-</v>
      </c>
      <c r="N26" s="67"/>
      <c r="O26" s="68"/>
      <c r="P26" s="67"/>
    </row>
    <row r="27" spans="1:16" ht="19.899999999999999" customHeight="1" x14ac:dyDescent="0.15">
      <c r="A27" s="126"/>
      <c r="B27" s="128"/>
      <c r="C27" s="60">
        <v>6</v>
      </c>
      <c r="D27" s="74"/>
      <c r="E27" s="70"/>
      <c r="F27" s="71"/>
      <c r="G27" s="74"/>
      <c r="H27" s="75"/>
      <c r="I27" s="76"/>
      <c r="J27" s="76"/>
      <c r="K27" s="69"/>
      <c r="L27" s="75"/>
      <c r="M27" s="71" t="str">
        <f t="shared" si="1"/>
        <v>-</v>
      </c>
      <c r="N27" s="67"/>
      <c r="O27" s="68"/>
      <c r="P27" s="67"/>
    </row>
    <row r="28" spans="1:16" ht="19.899999999999999" customHeight="1" x14ac:dyDescent="0.15">
      <c r="A28" s="126"/>
      <c r="B28" s="128"/>
      <c r="C28" s="60">
        <v>7</v>
      </c>
      <c r="D28" s="74"/>
      <c r="E28" s="70"/>
      <c r="F28" s="71"/>
      <c r="G28" s="74"/>
      <c r="H28" s="75"/>
      <c r="I28" s="76"/>
      <c r="J28" s="76"/>
      <c r="K28" s="69"/>
      <c r="L28" s="75"/>
      <c r="M28" s="71" t="str">
        <f t="shared" si="1"/>
        <v>-</v>
      </c>
      <c r="N28" s="67"/>
      <c r="O28" s="68"/>
      <c r="P28" s="67"/>
    </row>
    <row r="29" spans="1:16" ht="19.899999999999999" customHeight="1" thickBot="1" x14ac:dyDescent="0.2">
      <c r="A29" s="126"/>
      <c r="B29" s="128"/>
      <c r="C29" s="60">
        <v>8</v>
      </c>
      <c r="D29" s="74"/>
      <c r="E29" s="70"/>
      <c r="F29" s="71"/>
      <c r="G29" s="74"/>
      <c r="H29" s="75"/>
      <c r="I29" s="76"/>
      <c r="J29" s="76"/>
      <c r="K29" s="69"/>
      <c r="L29" s="75"/>
      <c r="M29" s="71" t="str">
        <f t="shared" si="1"/>
        <v>-</v>
      </c>
      <c r="N29" s="67"/>
      <c r="O29" s="68"/>
      <c r="P29" s="67"/>
    </row>
    <row r="30" spans="1:16" ht="25.15" customHeight="1" thickBot="1" x14ac:dyDescent="0.2">
      <c r="A30" s="129" t="s">
        <v>62</v>
      </c>
      <c r="B30" s="130"/>
      <c r="C30" s="131"/>
      <c r="D30" s="121" t="s">
        <v>84</v>
      </c>
      <c r="E30" s="122"/>
      <c r="F30" s="122"/>
      <c r="G30" s="122"/>
      <c r="H30" s="123"/>
      <c r="I30" s="122"/>
      <c r="J30" s="122"/>
      <c r="K30" s="122"/>
      <c r="L30" s="122"/>
      <c r="M30" s="78">
        <f>SUM(M22:M29)</f>
        <v>0</v>
      </c>
    </row>
    <row r="31" spans="1:16" x14ac:dyDescent="0.15"/>
    <row r="32" spans="1:16" x14ac:dyDescent="0.15"/>
    <row r="33" spans="1:16" s="1" customFormat="1" ht="25.15" customHeight="1" x14ac:dyDescent="0.15">
      <c r="A33" s="135"/>
      <c r="B33" s="135"/>
      <c r="C33" s="52" t="s">
        <v>2</v>
      </c>
      <c r="D33" s="52" t="s">
        <v>0</v>
      </c>
      <c r="E33" s="52" t="s">
        <v>3</v>
      </c>
      <c r="F33" s="51" t="s">
        <v>26</v>
      </c>
      <c r="G33" s="52" t="s">
        <v>14</v>
      </c>
      <c r="H33" s="52" t="s">
        <v>77</v>
      </c>
      <c r="I33" s="52" t="s">
        <v>4</v>
      </c>
      <c r="J33" s="52" t="s">
        <v>5</v>
      </c>
      <c r="K33" s="52" t="s">
        <v>1</v>
      </c>
      <c r="L33" s="50" t="s">
        <v>24</v>
      </c>
      <c r="M33" s="51" t="s">
        <v>63</v>
      </c>
      <c r="N33"/>
      <c r="O33" s="2"/>
      <c r="P33"/>
    </row>
    <row r="34" spans="1:16" ht="19.899999999999999" customHeight="1" x14ac:dyDescent="0.15">
      <c r="A34" s="133" t="s">
        <v>6</v>
      </c>
      <c r="B34" s="134"/>
      <c r="C34" s="60">
        <v>1</v>
      </c>
      <c r="D34" s="74"/>
      <c r="E34" s="70"/>
      <c r="F34" s="71"/>
      <c r="G34" s="69"/>
      <c r="H34" s="76"/>
      <c r="I34" s="76"/>
      <c r="J34" s="76"/>
      <c r="K34" s="69"/>
      <c r="L34" s="75"/>
      <c r="M34" s="71" t="str">
        <f t="shared" ref="M34:M47" si="2">IF(L34="済",F34,"-")</f>
        <v>-</v>
      </c>
    </row>
    <row r="35" spans="1:16" ht="19.899999999999999" customHeight="1" x14ac:dyDescent="0.15">
      <c r="A35" s="133"/>
      <c r="B35" s="134"/>
      <c r="C35" s="60">
        <v>2</v>
      </c>
      <c r="D35" s="74"/>
      <c r="E35" s="70"/>
      <c r="F35" s="71"/>
      <c r="G35" s="69"/>
      <c r="H35" s="76"/>
      <c r="I35" s="76"/>
      <c r="J35" s="76"/>
      <c r="K35" s="69"/>
      <c r="L35" s="75"/>
      <c r="M35" s="71" t="str">
        <f t="shared" si="2"/>
        <v>-</v>
      </c>
    </row>
    <row r="36" spans="1:16" ht="19.899999999999999" customHeight="1" x14ac:dyDescent="0.15">
      <c r="A36" s="133"/>
      <c r="B36" s="134"/>
      <c r="C36" s="60">
        <v>3</v>
      </c>
      <c r="D36" s="74"/>
      <c r="E36" s="70"/>
      <c r="F36" s="71"/>
      <c r="G36" s="69"/>
      <c r="H36" s="76"/>
      <c r="I36" s="76"/>
      <c r="J36" s="76"/>
      <c r="K36" s="69"/>
      <c r="L36" s="75"/>
      <c r="M36" s="71" t="str">
        <f t="shared" si="2"/>
        <v>-</v>
      </c>
    </row>
    <row r="37" spans="1:16" ht="19.899999999999999" customHeight="1" x14ac:dyDescent="0.15">
      <c r="A37" s="133"/>
      <c r="B37" s="134"/>
      <c r="C37" s="60">
        <v>4</v>
      </c>
      <c r="D37" s="74"/>
      <c r="E37" s="70"/>
      <c r="F37" s="71"/>
      <c r="G37" s="69"/>
      <c r="H37" s="76"/>
      <c r="I37" s="76"/>
      <c r="J37" s="76"/>
      <c r="K37" s="69"/>
      <c r="L37" s="75"/>
      <c r="M37" s="71" t="str">
        <f t="shared" si="2"/>
        <v>-</v>
      </c>
    </row>
    <row r="38" spans="1:16" ht="19.899999999999999" customHeight="1" x14ac:dyDescent="0.15">
      <c r="A38" s="133"/>
      <c r="B38" s="134"/>
      <c r="C38" s="60">
        <v>5</v>
      </c>
      <c r="D38" s="74"/>
      <c r="E38" s="70"/>
      <c r="F38" s="71"/>
      <c r="G38" s="69"/>
      <c r="H38" s="76"/>
      <c r="I38" s="76"/>
      <c r="J38" s="76"/>
      <c r="K38" s="69"/>
      <c r="L38" s="75"/>
      <c r="M38" s="71" t="str">
        <f t="shared" si="2"/>
        <v>-</v>
      </c>
    </row>
    <row r="39" spans="1:16" ht="19.899999999999999" customHeight="1" x14ac:dyDescent="0.15">
      <c r="A39" s="133"/>
      <c r="B39" s="134"/>
      <c r="C39" s="60">
        <v>6</v>
      </c>
      <c r="D39" s="74"/>
      <c r="E39" s="70"/>
      <c r="F39" s="71"/>
      <c r="G39" s="69"/>
      <c r="H39" s="76"/>
      <c r="I39" s="76"/>
      <c r="J39" s="76"/>
      <c r="K39" s="69"/>
      <c r="L39" s="75"/>
      <c r="M39" s="71" t="str">
        <f t="shared" si="2"/>
        <v>-</v>
      </c>
    </row>
    <row r="40" spans="1:16" ht="19.899999999999999" customHeight="1" x14ac:dyDescent="0.15">
      <c r="A40" s="133"/>
      <c r="B40" s="134"/>
      <c r="C40" s="60">
        <v>7</v>
      </c>
      <c r="D40" s="74"/>
      <c r="E40" s="70"/>
      <c r="F40" s="71"/>
      <c r="G40" s="69"/>
      <c r="H40" s="76"/>
      <c r="I40" s="76"/>
      <c r="J40" s="76"/>
      <c r="K40" s="69"/>
      <c r="L40" s="75"/>
      <c r="M40" s="71" t="str">
        <f t="shared" si="2"/>
        <v>-</v>
      </c>
    </row>
    <row r="41" spans="1:16" ht="19.899999999999999" customHeight="1" x14ac:dyDescent="0.15">
      <c r="A41" s="133"/>
      <c r="B41" s="134"/>
      <c r="C41" s="60">
        <v>8</v>
      </c>
      <c r="D41" s="74"/>
      <c r="E41" s="70"/>
      <c r="F41" s="71"/>
      <c r="G41" s="69"/>
      <c r="H41" s="76"/>
      <c r="I41" s="76"/>
      <c r="J41" s="76"/>
      <c r="K41" s="69"/>
      <c r="L41" s="75"/>
      <c r="M41" s="71" t="str">
        <f t="shared" si="2"/>
        <v>-</v>
      </c>
    </row>
    <row r="42" spans="1:16" ht="19.899999999999999" customHeight="1" x14ac:dyDescent="0.15">
      <c r="A42" s="133"/>
      <c r="B42" s="134"/>
      <c r="C42" s="60">
        <v>9</v>
      </c>
      <c r="D42" s="74"/>
      <c r="E42" s="70"/>
      <c r="F42" s="71"/>
      <c r="G42" s="69"/>
      <c r="H42" s="76"/>
      <c r="I42" s="76"/>
      <c r="J42" s="76"/>
      <c r="K42" s="69"/>
      <c r="L42" s="75"/>
      <c r="M42" s="71" t="str">
        <f t="shared" si="2"/>
        <v>-</v>
      </c>
    </row>
    <row r="43" spans="1:16" ht="19.899999999999999" customHeight="1" x14ac:dyDescent="0.15">
      <c r="A43" s="133"/>
      <c r="B43" s="134"/>
      <c r="C43" s="60">
        <v>10</v>
      </c>
      <c r="D43" s="74"/>
      <c r="E43" s="70"/>
      <c r="F43" s="71"/>
      <c r="G43" s="69"/>
      <c r="H43" s="76"/>
      <c r="I43" s="76"/>
      <c r="J43" s="76"/>
      <c r="K43" s="69"/>
      <c r="L43" s="75"/>
      <c r="M43" s="71" t="str">
        <f t="shared" si="2"/>
        <v>-</v>
      </c>
    </row>
    <row r="44" spans="1:16" ht="19.899999999999999" customHeight="1" x14ac:dyDescent="0.15">
      <c r="A44" s="133"/>
      <c r="B44" s="134"/>
      <c r="C44" s="60">
        <v>11</v>
      </c>
      <c r="D44" s="74"/>
      <c r="E44" s="70"/>
      <c r="F44" s="71"/>
      <c r="G44" s="69"/>
      <c r="H44" s="76"/>
      <c r="I44" s="76"/>
      <c r="J44" s="76"/>
      <c r="K44" s="69"/>
      <c r="L44" s="75"/>
      <c r="M44" s="71" t="str">
        <f t="shared" si="2"/>
        <v>-</v>
      </c>
    </row>
    <row r="45" spans="1:16" ht="19.899999999999999" customHeight="1" x14ac:dyDescent="0.15">
      <c r="A45" s="133"/>
      <c r="B45" s="134"/>
      <c r="C45" s="60">
        <v>12</v>
      </c>
      <c r="D45" s="74"/>
      <c r="E45" s="70"/>
      <c r="F45" s="71"/>
      <c r="G45" s="69"/>
      <c r="H45" s="76"/>
      <c r="I45" s="76"/>
      <c r="J45" s="76"/>
      <c r="K45" s="69"/>
      <c r="L45" s="75"/>
      <c r="M45" s="71" t="str">
        <f t="shared" si="2"/>
        <v>-</v>
      </c>
    </row>
    <row r="46" spans="1:16" ht="19.899999999999999" customHeight="1" x14ac:dyDescent="0.15">
      <c r="A46" s="133"/>
      <c r="B46" s="134"/>
      <c r="C46" s="60">
        <v>13</v>
      </c>
      <c r="D46" s="74"/>
      <c r="E46" s="70"/>
      <c r="F46" s="71"/>
      <c r="G46" s="69"/>
      <c r="H46" s="76"/>
      <c r="I46" s="76"/>
      <c r="J46" s="76"/>
      <c r="K46" s="69"/>
      <c r="L46" s="75"/>
      <c r="M46" s="71" t="str">
        <f t="shared" si="2"/>
        <v>-</v>
      </c>
    </row>
    <row r="47" spans="1:16" ht="19.899999999999999" customHeight="1" thickBot="1" x14ac:dyDescent="0.2">
      <c r="A47" s="133"/>
      <c r="B47" s="134"/>
      <c r="C47" s="60">
        <v>14</v>
      </c>
      <c r="D47" s="74"/>
      <c r="E47" s="70"/>
      <c r="F47" s="71"/>
      <c r="G47" s="69"/>
      <c r="H47" s="76"/>
      <c r="I47" s="76"/>
      <c r="J47" s="76"/>
      <c r="K47" s="69"/>
      <c r="L47" s="75"/>
      <c r="M47" s="71" t="str">
        <f t="shared" si="2"/>
        <v>-</v>
      </c>
    </row>
    <row r="48" spans="1:16" ht="25.15" customHeight="1" thickBot="1" x14ac:dyDescent="0.2">
      <c r="A48" s="129" t="s">
        <v>62</v>
      </c>
      <c r="B48" s="130"/>
      <c r="C48" s="131"/>
      <c r="D48" s="121" t="s">
        <v>83</v>
      </c>
      <c r="E48" s="122"/>
      <c r="F48" s="122"/>
      <c r="G48" s="122"/>
      <c r="H48" s="123"/>
      <c r="I48" s="122"/>
      <c r="J48" s="122"/>
      <c r="K48" s="122"/>
      <c r="L48" s="122"/>
      <c r="M48" s="78">
        <f>SUM(M34:M47)</f>
        <v>0</v>
      </c>
    </row>
    <row r="49" spans="1:16" x14ac:dyDescent="0.15"/>
    <row r="50" spans="1:16" x14ac:dyDescent="0.15"/>
    <row r="51" spans="1:16" s="1" customFormat="1" ht="25.15" customHeight="1" x14ac:dyDescent="0.15">
      <c r="A51" s="135"/>
      <c r="B51" s="135"/>
      <c r="C51" s="52" t="s">
        <v>2</v>
      </c>
      <c r="D51" s="52" t="s">
        <v>0</v>
      </c>
      <c r="E51" s="52" t="s">
        <v>3</v>
      </c>
      <c r="F51" s="51" t="s">
        <v>26</v>
      </c>
      <c r="G51" s="52" t="s">
        <v>14</v>
      </c>
      <c r="H51" s="52" t="s">
        <v>77</v>
      </c>
      <c r="I51" s="52" t="s">
        <v>4</v>
      </c>
      <c r="J51" s="52" t="s">
        <v>5</v>
      </c>
      <c r="K51" s="52" t="s">
        <v>1</v>
      </c>
      <c r="L51" s="50" t="s">
        <v>24</v>
      </c>
      <c r="M51" s="51" t="s">
        <v>63</v>
      </c>
      <c r="N51" s="52" t="s">
        <v>9</v>
      </c>
      <c r="O51" s="52" t="s">
        <v>10</v>
      </c>
      <c r="P51" s="52" t="s">
        <v>11</v>
      </c>
    </row>
    <row r="52" spans="1:16" ht="24.95" customHeight="1" x14ac:dyDescent="0.15">
      <c r="A52" s="133" t="s">
        <v>8</v>
      </c>
      <c r="B52" s="134"/>
      <c r="C52" s="60">
        <v>1</v>
      </c>
      <c r="D52" s="74"/>
      <c r="E52" s="70"/>
      <c r="F52" s="71"/>
      <c r="G52" s="69"/>
      <c r="H52" s="76"/>
      <c r="I52" s="76"/>
      <c r="J52" s="76"/>
      <c r="K52" s="69"/>
      <c r="L52" s="75"/>
      <c r="M52" s="71"/>
      <c r="N52" s="67"/>
      <c r="O52" s="68"/>
      <c r="P52" s="67"/>
    </row>
    <row r="53" spans="1:16" ht="24.95" customHeight="1" x14ac:dyDescent="0.15">
      <c r="A53" s="133"/>
      <c r="B53" s="134"/>
      <c r="C53" s="60">
        <v>2</v>
      </c>
      <c r="D53" s="74"/>
      <c r="E53" s="70"/>
      <c r="F53" s="71"/>
      <c r="G53" s="69"/>
      <c r="H53" s="76"/>
      <c r="I53" s="76"/>
      <c r="J53" s="76"/>
      <c r="K53" s="69"/>
      <c r="L53" s="75"/>
      <c r="M53" s="71" t="str">
        <f t="shared" ref="M53:M55" si="3">IF(L53="済",F53,"-")</f>
        <v>-</v>
      </c>
      <c r="N53" s="67"/>
      <c r="O53" s="68"/>
      <c r="P53" s="67"/>
    </row>
    <row r="54" spans="1:16" ht="24.95" customHeight="1" x14ac:dyDescent="0.15">
      <c r="A54" s="133"/>
      <c r="B54" s="134"/>
      <c r="C54" s="60">
        <v>3</v>
      </c>
      <c r="D54" s="74"/>
      <c r="E54" s="70"/>
      <c r="F54" s="71"/>
      <c r="G54" s="69"/>
      <c r="H54" s="76"/>
      <c r="I54" s="76"/>
      <c r="J54" s="76"/>
      <c r="K54" s="69"/>
      <c r="L54" s="75"/>
      <c r="M54" s="71" t="str">
        <f t="shared" si="3"/>
        <v>-</v>
      </c>
      <c r="N54" s="67"/>
      <c r="O54" s="68"/>
      <c r="P54" s="67"/>
    </row>
    <row r="55" spans="1:16" ht="24.95" customHeight="1" thickBot="1" x14ac:dyDescent="0.2">
      <c r="A55" s="133"/>
      <c r="B55" s="134"/>
      <c r="C55" s="60">
        <v>4</v>
      </c>
      <c r="D55" s="74"/>
      <c r="E55" s="70"/>
      <c r="F55" s="71"/>
      <c r="G55" s="69"/>
      <c r="H55" s="76"/>
      <c r="I55" s="76"/>
      <c r="J55" s="76"/>
      <c r="K55" s="69"/>
      <c r="L55" s="75"/>
      <c r="M55" s="71" t="str">
        <f t="shared" si="3"/>
        <v>-</v>
      </c>
      <c r="N55" s="67"/>
      <c r="O55" s="68"/>
      <c r="P55" s="67"/>
    </row>
    <row r="56" spans="1:16" ht="25.15" customHeight="1" thickBot="1" x14ac:dyDescent="0.2">
      <c r="A56" s="129" t="s">
        <v>62</v>
      </c>
      <c r="B56" s="130"/>
      <c r="C56" s="131"/>
      <c r="D56" s="121" t="s">
        <v>85</v>
      </c>
      <c r="E56" s="122"/>
      <c r="F56" s="122"/>
      <c r="G56" s="122"/>
      <c r="H56" s="123"/>
      <c r="I56" s="122"/>
      <c r="J56" s="122"/>
      <c r="K56" s="122"/>
      <c r="L56" s="122"/>
      <c r="M56" s="78">
        <f>SUM(M52:M55)</f>
        <v>0</v>
      </c>
    </row>
    <row r="57" spans="1:16" x14ac:dyDescent="0.15"/>
    <row r="58" spans="1:16" x14ac:dyDescent="0.15"/>
    <row r="59" spans="1:16" s="1" customFormat="1" ht="25.15" customHeight="1" x14ac:dyDescent="0.15">
      <c r="A59" s="135"/>
      <c r="B59" s="136"/>
      <c r="C59" s="52" t="s">
        <v>2</v>
      </c>
      <c r="D59" s="52" t="s">
        <v>0</v>
      </c>
      <c r="E59" s="52" t="s">
        <v>3</v>
      </c>
      <c r="F59" s="51" t="s">
        <v>26</v>
      </c>
      <c r="G59" s="52" t="s">
        <v>14</v>
      </c>
      <c r="H59" s="52" t="s">
        <v>77</v>
      </c>
      <c r="I59" s="52" t="s">
        <v>4</v>
      </c>
      <c r="J59" s="52" t="s">
        <v>5</v>
      </c>
      <c r="K59" s="52" t="s">
        <v>1</v>
      </c>
      <c r="L59" s="50" t="s">
        <v>24</v>
      </c>
      <c r="M59" s="51" t="s">
        <v>63</v>
      </c>
      <c r="N59" s="52" t="s">
        <v>52</v>
      </c>
      <c r="O59" s="52" t="s">
        <v>10</v>
      </c>
      <c r="P59" s="52" t="s">
        <v>11</v>
      </c>
    </row>
    <row r="60" spans="1:16" ht="24.95" customHeight="1" x14ac:dyDescent="0.15">
      <c r="A60" s="137" t="s">
        <v>12</v>
      </c>
      <c r="B60" s="139" t="s">
        <v>59</v>
      </c>
      <c r="C60" s="77">
        <v>1</v>
      </c>
      <c r="D60" s="74"/>
      <c r="E60" s="70"/>
      <c r="F60" s="71"/>
      <c r="G60" s="69"/>
      <c r="H60" s="76"/>
      <c r="I60" s="76"/>
      <c r="J60" s="76"/>
      <c r="K60" s="69"/>
      <c r="L60" s="75"/>
      <c r="M60" s="71"/>
      <c r="N60" s="67"/>
      <c r="O60" s="68"/>
      <c r="P60" s="67"/>
    </row>
    <row r="61" spans="1:16" ht="24.95" customHeight="1" x14ac:dyDescent="0.15">
      <c r="A61" s="138"/>
      <c r="B61" s="140"/>
      <c r="C61" s="77">
        <v>2</v>
      </c>
      <c r="D61" s="74"/>
      <c r="E61" s="70"/>
      <c r="F61" s="71"/>
      <c r="G61" s="69"/>
      <c r="H61" s="76"/>
      <c r="I61" s="76"/>
      <c r="J61" s="76"/>
      <c r="K61" s="69"/>
      <c r="L61" s="75"/>
      <c r="M61" s="71" t="str">
        <f t="shared" ref="M61:M63" si="4">IF(L61="済",F61,"-")</f>
        <v>-</v>
      </c>
      <c r="N61" s="67"/>
      <c r="O61" s="68"/>
      <c r="P61" s="67"/>
    </row>
    <row r="62" spans="1:16" ht="24.95" customHeight="1" x14ac:dyDescent="0.15">
      <c r="A62" s="138"/>
      <c r="B62" s="140"/>
      <c r="C62" s="77">
        <v>3</v>
      </c>
      <c r="D62" s="74"/>
      <c r="E62" s="70"/>
      <c r="F62" s="71"/>
      <c r="G62" s="69"/>
      <c r="H62" s="76"/>
      <c r="I62" s="76"/>
      <c r="J62" s="76"/>
      <c r="K62" s="69"/>
      <c r="L62" s="75"/>
      <c r="M62" s="71" t="str">
        <f t="shared" si="4"/>
        <v>-</v>
      </c>
      <c r="N62" s="67"/>
      <c r="O62" s="68"/>
      <c r="P62" s="67"/>
    </row>
    <row r="63" spans="1:16" ht="24.95" customHeight="1" thickBot="1" x14ac:dyDescent="0.2">
      <c r="A63" s="138"/>
      <c r="B63" s="141"/>
      <c r="C63" s="77">
        <v>4</v>
      </c>
      <c r="D63" s="74"/>
      <c r="E63" s="70"/>
      <c r="F63" s="71"/>
      <c r="G63" s="69"/>
      <c r="H63" s="76"/>
      <c r="I63" s="76"/>
      <c r="J63" s="76"/>
      <c r="K63" s="69"/>
      <c r="L63" s="75"/>
      <c r="M63" s="71" t="str">
        <f t="shared" si="4"/>
        <v>-</v>
      </c>
      <c r="N63" s="67"/>
      <c r="O63" s="68"/>
      <c r="P63" s="67"/>
    </row>
    <row r="64" spans="1:16" ht="25.15" customHeight="1" thickBot="1" x14ac:dyDescent="0.2">
      <c r="A64" s="129" t="s">
        <v>62</v>
      </c>
      <c r="B64" s="132"/>
      <c r="C64" s="131"/>
      <c r="D64" s="121" t="s">
        <v>87</v>
      </c>
      <c r="E64" s="122"/>
      <c r="F64" s="122"/>
      <c r="G64" s="122"/>
      <c r="H64" s="123"/>
      <c r="I64" s="122"/>
      <c r="J64" s="122"/>
      <c r="K64" s="122"/>
      <c r="L64" s="122"/>
      <c r="M64" s="78">
        <f>SUM(M60:M63)</f>
        <v>0</v>
      </c>
    </row>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x14ac:dyDescent="0.15"/>
    <row r="105" x14ac:dyDescent="0.15"/>
    <row r="106" x14ac:dyDescent="0.15"/>
    <row r="107" x14ac:dyDescent="0.15"/>
    <row r="108" x14ac:dyDescent="0.15"/>
    <row r="109" x14ac:dyDescent="0.15"/>
    <row r="110" x14ac:dyDescent="0.15"/>
    <row r="111" x14ac:dyDescent="0.15"/>
    <row r="112"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sheetData>
  <mergeCells count="26">
    <mergeCell ref="P1:Q1"/>
    <mergeCell ref="D56:L56"/>
    <mergeCell ref="F5:J5"/>
    <mergeCell ref="F6:J6"/>
    <mergeCell ref="A21:B21"/>
    <mergeCell ref="A33:B33"/>
    <mergeCell ref="A34:B47"/>
    <mergeCell ref="A22:A29"/>
    <mergeCell ref="B22:B29"/>
    <mergeCell ref="D30:L30"/>
    <mergeCell ref="D64:L64"/>
    <mergeCell ref="A8:B8"/>
    <mergeCell ref="A9:A17"/>
    <mergeCell ref="B9:B17"/>
    <mergeCell ref="A18:C18"/>
    <mergeCell ref="D18:L18"/>
    <mergeCell ref="A64:C64"/>
    <mergeCell ref="A52:B55"/>
    <mergeCell ref="A30:C30"/>
    <mergeCell ref="A48:C48"/>
    <mergeCell ref="A56:C56"/>
    <mergeCell ref="A51:B51"/>
    <mergeCell ref="A59:B59"/>
    <mergeCell ref="A60:A63"/>
    <mergeCell ref="B60:B63"/>
    <mergeCell ref="D48:L48"/>
  </mergeCells>
  <phoneticPr fontId="2"/>
  <dataValidations count="12">
    <dataValidation type="list" allowBlank="1" showInputMessage="1" showErrorMessage="1" sqref="I34:I47 I52:I55 I9:I17 I22:I29 I60:I63">
      <formula1>"月,火,水,木,金,土,集中"</formula1>
    </dataValidation>
    <dataValidation type="list" allowBlank="1" showInputMessage="1" showErrorMessage="1" sqref="J34:J47 J52:J55 J9:J17 J22:J29 J60:J63">
      <formula1>"1,2,3,4,5,6"</formula1>
    </dataValidation>
    <dataValidation type="textLength" allowBlank="1" showInputMessage="1" showErrorMessage="1" error="授業コードは英数字9桁です。_x000a_シラバスなどで確認してください。" sqref="D22:D29 D34:D47 D60:D63 D52:D55 D9:D17">
      <formula1>9</formula1>
      <formula2>9</formula2>
    </dataValidation>
    <dataValidation type="list" allowBlank="1" showInputMessage="1" showErrorMessage="1" sqref="H60:H63 H34:H47 H52:H55">
      <formula1>"T1-T2,T1-T3,T1-T6,T4-T5,T4-T6,T5-T6,T1,T2,T3,T4,T5,T6"</formula1>
    </dataValidation>
    <dataValidation type="list" allowBlank="1" showInputMessage="1" showErrorMessage="1" sqref="O52:O55 O22:O29 O9:O17 O60:O63">
      <formula1>"1か月未満,3か月未満,6か月未満,1年未満,1年以上"</formula1>
    </dataValidation>
    <dataValidation type="whole" allowBlank="1" showInputMessage="1" showErrorMessage="1" sqref="F9">
      <formula1>1</formula1>
      <formula2>4</formula2>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A9:A17 A22"/>
    <dataValidation allowBlank="1" showInputMessage="1" showErrorMessage="1" promptTitle="イングリッシュコミュニケーションとは" prompt="英語によるコミュニケーション能力向上を目的とした科目です。_x000a_少人数のクラス編成で、英語のネイティブスピーカーが講師となり、身近なトピックを取り上げてスピーキング能力を向上させる授業が行われます。" sqref="A34:B47"/>
    <dataValidation allowBlank="1" showInputMessage="1" showErrorMessage="1" promptTitle="留学とは" prompt="ゲートウェイ、イングリッシュコミュニケーションで学んだことを、海外に出て実践し、更なる学びを深めることを目的とした科目です。_x000a_「語学研修」や長期留学などが含まれます。_x000a_参加するプログラムによっては、奨学金の対象にある場合もあります。" sqref="A52:B55"/>
    <dataValidation allowBlank="1" showInputMessage="1" showErrorMessage="1" promptTitle="国際体験とは" prompt="将来の社会的・職業的自立のために、学外での体験活動を通じて様々な適応力を育成する科目群です。_x000a_国内外の派遣先で国際的なインターンシップやボランティア活動をすることができます。" sqref="A60:B60"/>
    <dataValidation type="list" allowBlank="1" showInputMessage="1" showErrorMessage="1" sqref="L34:L47 L52:L55 L9:L17 L22:L29 L60:L63">
      <formula1>"未,済"</formula1>
    </dataValidation>
    <dataValidation type="list" errorStyle="warning" allowBlank="1" showInputMessage="1" showErrorMessage="1" error="セルの右側の▼をクリックし、適切な項目を選択してください。" sqref="H9:H17 H22:H29">
      <formula1>"T1-T2,T1-T3,T1-T6,T4-T5,T4-T6,T5-T6,T1,T2,T3,T4,T5,T6"</formula1>
    </dataValidation>
  </dataValidations>
  <printOptions horizontalCentered="1" verticalCentered="1"/>
  <pageMargins left="0.23622047244094491" right="0.23622047244094491" top="0.74803149606299213" bottom="0.74803149606299213" header="0.31496062992125984" footer="0.31496062992125984"/>
  <pageSetup paperSize="8"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I41"/>
  <sheetViews>
    <sheetView workbookViewId="0">
      <selection activeCell="E16" sqref="E16"/>
    </sheetView>
  </sheetViews>
  <sheetFormatPr defaultColWidth="0" defaultRowHeight="13.5" zeroHeight="1" x14ac:dyDescent="0.15"/>
  <cols>
    <col min="1" max="1" width="8.875" style="6" customWidth="1"/>
    <col min="2" max="7" width="22.75" style="6" customWidth="1"/>
    <col min="8" max="8" width="8.875" style="6" customWidth="1"/>
    <col min="9" max="9" width="0" style="6" hidden="1" customWidth="1"/>
    <col min="10" max="16384" width="8.875" style="6" hidden="1"/>
  </cols>
  <sheetData>
    <row r="1" spans="1:8" customFormat="1" x14ac:dyDescent="0.15">
      <c r="A1" s="6"/>
      <c r="B1" s="6"/>
      <c r="C1" s="6"/>
      <c r="D1" s="6"/>
      <c r="E1" s="6"/>
      <c r="F1" s="6"/>
      <c r="G1" s="6"/>
      <c r="H1" s="102" t="s">
        <v>76</v>
      </c>
    </row>
    <row r="2" spans="1:8" customFormat="1" ht="41.25" customHeight="1" x14ac:dyDescent="0.15">
      <c r="A2" s="6"/>
      <c r="B2" s="6"/>
      <c r="C2" s="6"/>
      <c r="D2" s="6"/>
      <c r="E2" s="6"/>
      <c r="F2" s="6"/>
      <c r="G2" s="6"/>
      <c r="H2" s="6"/>
    </row>
    <row r="3" spans="1:8" s="42" customFormat="1" x14ac:dyDescent="0.15">
      <c r="A3" s="41"/>
      <c r="B3" s="8" t="s">
        <v>60</v>
      </c>
      <c r="C3" s="8"/>
      <c r="D3" s="8"/>
      <c r="E3" s="8"/>
      <c r="F3" s="8"/>
      <c r="G3" s="41"/>
      <c r="H3" s="41"/>
    </row>
    <row r="4" spans="1:8" customFormat="1" ht="14.25" thickBot="1" x14ac:dyDescent="0.2">
      <c r="A4" s="6"/>
      <c r="B4" s="8"/>
      <c r="C4" s="8"/>
      <c r="D4" s="8"/>
      <c r="E4" s="8"/>
      <c r="F4" s="8"/>
      <c r="G4" s="6"/>
      <c r="H4" s="6"/>
    </row>
    <row r="5" spans="1:8" s="1" customFormat="1" ht="30" customHeight="1" thickBot="1" x14ac:dyDescent="0.2">
      <c r="A5" s="9"/>
      <c r="B5" s="92" t="s">
        <v>30</v>
      </c>
      <c r="C5" s="93" t="s">
        <v>31</v>
      </c>
      <c r="D5" s="93" t="s">
        <v>6</v>
      </c>
      <c r="E5" s="94" t="s">
        <v>7</v>
      </c>
      <c r="F5" s="93" t="s">
        <v>72</v>
      </c>
      <c r="G5" s="95" t="s">
        <v>13</v>
      </c>
      <c r="H5" s="9"/>
    </row>
    <row r="6" spans="1:8" s="44" customFormat="1" ht="34.9" customHeight="1" x14ac:dyDescent="0.25">
      <c r="A6" s="43"/>
      <c r="B6" s="96">
        <v>0</v>
      </c>
      <c r="C6" s="96">
        <v>0</v>
      </c>
      <c r="D6" s="96">
        <v>0</v>
      </c>
      <c r="E6" s="96">
        <v>0</v>
      </c>
      <c r="F6" s="96">
        <f>国際日本学学習記録!M64</f>
        <v>0</v>
      </c>
      <c r="G6" s="96">
        <f>SUM(B6:F6)</f>
        <v>0</v>
      </c>
      <c r="H6" s="43"/>
    </row>
    <row r="7" spans="1:8" s="3" customFormat="1" ht="15" customHeight="1" x14ac:dyDescent="0.15">
      <c r="A7" s="10"/>
      <c r="B7" s="97" t="s">
        <v>16</v>
      </c>
      <c r="C7" s="97" t="s">
        <v>16</v>
      </c>
      <c r="D7" s="97" t="s">
        <v>16</v>
      </c>
      <c r="E7" s="97" t="s">
        <v>16</v>
      </c>
      <c r="F7" s="97" t="s">
        <v>16</v>
      </c>
      <c r="G7" s="97" t="s">
        <v>16</v>
      </c>
      <c r="H7" s="10"/>
    </row>
    <row r="8" spans="1:8" customFormat="1" ht="14.25" thickBot="1" x14ac:dyDescent="0.2">
      <c r="A8" s="6"/>
      <c r="B8" s="98" t="s">
        <v>67</v>
      </c>
      <c r="C8" s="98" t="s">
        <v>68</v>
      </c>
      <c r="D8" s="98" t="s">
        <v>69</v>
      </c>
      <c r="E8" s="98" t="s">
        <v>70</v>
      </c>
      <c r="F8" s="98" t="s">
        <v>65</v>
      </c>
      <c r="G8" s="99"/>
      <c r="H8" s="6"/>
    </row>
    <row r="9" spans="1:8" customFormat="1" x14ac:dyDescent="0.15">
      <c r="A9" s="6"/>
      <c r="B9" s="6"/>
      <c r="C9" s="6"/>
      <c r="D9" s="6"/>
      <c r="E9" s="6"/>
      <c r="F9" s="6"/>
      <c r="G9" s="6"/>
      <c r="H9" s="6"/>
    </row>
    <row r="10" spans="1:8" customFormat="1" x14ac:dyDescent="0.15">
      <c r="A10" s="6"/>
      <c r="B10" s="6"/>
      <c r="C10" s="6"/>
      <c r="D10" s="6"/>
      <c r="E10" s="6"/>
      <c r="F10" s="6"/>
      <c r="G10" s="6"/>
      <c r="H10" s="6"/>
    </row>
    <row r="11" spans="1:8" s="42" customFormat="1" ht="25.15" customHeight="1" x14ac:dyDescent="0.15">
      <c r="A11" s="41"/>
      <c r="B11" s="8" t="s">
        <v>61</v>
      </c>
      <c r="C11" s="8"/>
      <c r="D11" s="8"/>
      <c r="E11" s="8"/>
      <c r="F11" s="8"/>
      <c r="G11" s="8"/>
      <c r="H11" s="41"/>
    </row>
    <row r="12" spans="1:8" s="42" customFormat="1" ht="25.15" customHeight="1" x14ac:dyDescent="0.15">
      <c r="A12" s="41"/>
      <c r="B12" s="8" t="s">
        <v>86</v>
      </c>
      <c r="C12" s="8"/>
      <c r="D12" s="8"/>
      <c r="E12" s="8"/>
      <c r="F12" s="8"/>
      <c r="G12" s="8"/>
      <c r="H12" s="41"/>
    </row>
    <row r="13" spans="1:8" customFormat="1" ht="14.25" thickBot="1" x14ac:dyDescent="0.2">
      <c r="A13" s="6"/>
      <c r="B13" s="7"/>
      <c r="C13" s="7"/>
      <c r="D13" s="8"/>
      <c r="E13" s="8"/>
      <c r="F13" s="8"/>
      <c r="G13" s="8"/>
      <c r="H13" s="6"/>
    </row>
    <row r="14" spans="1:8" customFormat="1" ht="30" customHeight="1" thickTop="1" thickBot="1" x14ac:dyDescent="0.2">
      <c r="A14" s="6"/>
      <c r="B14" s="82" t="s">
        <v>46</v>
      </c>
      <c r="C14" s="85">
        <f>IF(B6&gt;8,8,B6)</f>
        <v>0</v>
      </c>
      <c r="D14" s="38" t="str">
        <f>IF(B6&gt;8,"★ゲートウェイ科目（講義型）：取得単位数が8単位を超えています。超えた単位は履修証明を取得するための単位数としてカウントされませんのでご注意ください。","")</f>
        <v/>
      </c>
      <c r="E14" s="38"/>
      <c r="F14" s="38"/>
      <c r="H14" s="6"/>
    </row>
    <row r="15" spans="1:8" customFormat="1" ht="30" customHeight="1" thickTop="1" thickBot="1" x14ac:dyDescent="0.2">
      <c r="A15" s="6"/>
      <c r="B15" s="89" t="s">
        <v>79</v>
      </c>
      <c r="C15" s="86">
        <f>IF(B6&lt;1,1-B6,0)</f>
        <v>1</v>
      </c>
      <c r="D15" s="145" t="str">
        <f>IF(D2&lt;8,"★ゲートウェイ（講義型）は最低1単位の履修が必要です。","必須単位数は履修済みです。")</f>
        <v>★ゲートウェイ（講義型）は最低1単位の履修が必要です。</v>
      </c>
      <c r="E15" s="145"/>
      <c r="F15" s="145"/>
      <c r="G15" s="145"/>
      <c r="H15" s="6"/>
    </row>
    <row r="16" spans="1:8" s="37" customFormat="1" ht="30" customHeight="1" thickTop="1" thickBot="1" x14ac:dyDescent="0.2">
      <c r="A16" s="36"/>
      <c r="B16" s="83" t="s">
        <v>47</v>
      </c>
      <c r="C16" s="85">
        <f>IF(C6&gt;8,8,C6)</f>
        <v>0</v>
      </c>
      <c r="D16" s="38" t="str">
        <f>IF(C6&gt;8,"★ゲートウェイ科目（プロジェクト型・セミナー型）：取得単位数が8単位を超えています。超えた単位は履修証明を取得するための単位数としてカウントされませんのでご注意ください。","")</f>
        <v/>
      </c>
      <c r="E16" s="38"/>
      <c r="F16" s="38"/>
      <c r="G16" s="36"/>
      <c r="H16" s="36"/>
    </row>
    <row r="17" spans="1:8" customFormat="1" ht="30" customHeight="1" thickTop="1" thickBot="1" x14ac:dyDescent="0.2">
      <c r="A17" s="6"/>
      <c r="B17" s="83" t="s">
        <v>49</v>
      </c>
      <c r="C17" s="85">
        <f>IF(D6&gt;14,14,D6)</f>
        <v>0</v>
      </c>
      <c r="D17" s="38" t="str">
        <f>IF(D6&gt;14,"★イングリッシュコミュニケーション：取得単位数が14単位を超えています。超えた単位は履修証明を取得するための単位数としてカウントされませんのでご注意ください。","")</f>
        <v/>
      </c>
      <c r="E17" s="38"/>
      <c r="F17" s="38"/>
      <c r="G17" s="6"/>
      <c r="H17" s="6"/>
    </row>
    <row r="18" spans="1:8" customFormat="1" ht="30" customHeight="1" thickTop="1" thickBot="1" x14ac:dyDescent="0.2">
      <c r="A18" s="6"/>
      <c r="B18" s="90" t="s">
        <v>79</v>
      </c>
      <c r="C18" s="86">
        <f>IF(D6&lt;4,4-D6,0)</f>
        <v>4</v>
      </c>
      <c r="D18" s="145" t="str">
        <f>IF(D6&lt;4,"★イングリッシュコミュニケーションは最低4単位の履修が必要です。","必須単位数は履修済みです。")</f>
        <v>★イングリッシュコミュニケーションは最低4単位の履修が必要です。</v>
      </c>
      <c r="E18" s="145"/>
      <c r="F18" s="145"/>
      <c r="G18" s="145"/>
      <c r="H18" s="6"/>
    </row>
    <row r="19" spans="1:8" customFormat="1" ht="30" customHeight="1" thickTop="1" thickBot="1" x14ac:dyDescent="0.2">
      <c r="A19" s="6"/>
      <c r="B19" s="84" t="s">
        <v>48</v>
      </c>
      <c r="C19" s="87">
        <f>IF(E6&gt;12,12,E6)</f>
        <v>0</v>
      </c>
      <c r="D19" s="38" t="str">
        <f>IF(E6&gt;8,"★留学：取得単位数が8単位を超えています。超えた単位は履修証明を取得するための単位数としてカウントされませんのでご注意ください。","")</f>
        <v/>
      </c>
      <c r="E19" s="38"/>
      <c r="F19" s="38"/>
      <c r="G19" s="6"/>
      <c r="H19" s="6"/>
    </row>
    <row r="20" spans="1:8" customFormat="1" ht="30" customHeight="1" thickTop="1" thickBot="1" x14ac:dyDescent="0.2">
      <c r="A20" s="6"/>
      <c r="B20" s="90" t="s">
        <v>79</v>
      </c>
      <c r="C20" s="86">
        <f>IF(E6&lt;2,2-E6,0)</f>
        <v>2</v>
      </c>
      <c r="D20" s="145" t="str">
        <f>IF(E6&lt;2,"★留学は最低2単位の履修が必要です。","必須単位数は履修済みです。")</f>
        <v>★留学は最低2単位の履修が必要です。</v>
      </c>
      <c r="E20" s="145"/>
      <c r="F20" s="145"/>
      <c r="G20" s="145"/>
      <c r="H20" s="6"/>
    </row>
    <row r="21" spans="1:8" customFormat="1" ht="30" customHeight="1" thickTop="1" thickBot="1" x14ac:dyDescent="0.2">
      <c r="A21" s="6"/>
      <c r="B21" s="83" t="s">
        <v>71</v>
      </c>
      <c r="C21" s="85">
        <f>IF(F6&gt;4,4,F6)</f>
        <v>0</v>
      </c>
      <c r="D21" s="38" t="str">
        <f>IF(F6&gt;4,"★国際体験：取得単位数が4単位を超えています。超えた単位は履修証明を取得するための単位数としてカウントされませんのでご注意ください。","")</f>
        <v/>
      </c>
      <c r="E21" s="38"/>
      <c r="F21" s="38"/>
      <c r="G21" s="6"/>
      <c r="H21" s="6"/>
    </row>
    <row r="22" spans="1:8" customFormat="1" ht="30" customHeight="1" thickTop="1" thickBot="1" x14ac:dyDescent="0.2">
      <c r="A22" s="6"/>
      <c r="B22" s="91" t="s">
        <v>79</v>
      </c>
      <c r="C22" s="88">
        <f>IF(F6&lt;2,2-F6,0)</f>
        <v>2</v>
      </c>
      <c r="D22" s="49" t="str">
        <f>IF(F6&lt;2,"★国際体験は最低2単位の履修が必要です。","必須単位数は履修済みです。")</f>
        <v>★国際体験は最低2単位の履修が必要です。</v>
      </c>
      <c r="E22" s="38"/>
      <c r="F22" s="38"/>
      <c r="G22" s="6"/>
      <c r="H22" s="6"/>
    </row>
    <row r="23" spans="1:8" customFormat="1" ht="19.899999999999999" customHeight="1" thickTop="1" thickBot="1" x14ac:dyDescent="0.2">
      <c r="A23" s="6"/>
      <c r="B23" s="6"/>
      <c r="C23" s="6"/>
      <c r="D23" s="6"/>
      <c r="E23" s="6"/>
      <c r="F23" s="6"/>
      <c r="G23" s="6"/>
      <c r="H23" s="6"/>
    </row>
    <row r="24" spans="1:8" customFormat="1" ht="19.899999999999999" customHeight="1" thickBot="1" x14ac:dyDescent="0.2">
      <c r="A24" s="6"/>
      <c r="B24" s="6"/>
      <c r="C24" s="40" t="s">
        <v>50</v>
      </c>
      <c r="D24" s="5" t="s">
        <v>74</v>
      </c>
      <c r="E24" s="6"/>
      <c r="F24" s="6"/>
      <c r="G24" s="6"/>
      <c r="H24" s="6"/>
    </row>
    <row r="25" spans="1:8" customFormat="1" ht="19.899999999999999" customHeight="1" x14ac:dyDescent="0.15">
      <c r="A25" s="6"/>
      <c r="B25" s="6"/>
      <c r="C25" s="39">
        <f>C14+C16+C17+C19+C21</f>
        <v>0</v>
      </c>
      <c r="D25" s="20" t="s">
        <v>44</v>
      </c>
      <c r="E25" s="6"/>
      <c r="F25" s="6"/>
      <c r="G25" s="6"/>
      <c r="H25" s="6"/>
    </row>
    <row r="26" spans="1:8" customFormat="1" ht="19.899999999999999" customHeight="1" x14ac:dyDescent="0.2">
      <c r="A26" s="6"/>
      <c r="B26" s="6"/>
      <c r="C26" s="6"/>
      <c r="D26" s="45">
        <f>18-C25</f>
        <v>18</v>
      </c>
      <c r="E26" s="6"/>
      <c r="F26" s="6"/>
      <c r="G26" s="6"/>
      <c r="H26" s="6"/>
    </row>
    <row r="27" spans="1:8" x14ac:dyDescent="0.15">
      <c r="D27" s="4" t="s">
        <v>45</v>
      </c>
    </row>
    <row r="28" spans="1:8" ht="14.25" thickBot="1" x14ac:dyDescent="0.2">
      <c r="D28" s="21"/>
    </row>
    <row r="29" spans="1:8" x14ac:dyDescent="0.15"/>
    <row r="30" spans="1:8" x14ac:dyDescent="0.15"/>
    <row r="31" spans="1:8" x14ac:dyDescent="0.15"/>
    <row r="32" spans="1:8" x14ac:dyDescent="0.15"/>
    <row r="33" x14ac:dyDescent="0.15"/>
    <row r="34" x14ac:dyDescent="0.15"/>
    <row r="35" x14ac:dyDescent="0.15"/>
    <row r="36" x14ac:dyDescent="0.15"/>
    <row r="37" x14ac:dyDescent="0.15"/>
    <row r="38" x14ac:dyDescent="0.15"/>
    <row r="39" x14ac:dyDescent="0.15"/>
    <row r="40" x14ac:dyDescent="0.15"/>
    <row r="41" x14ac:dyDescent="0.15"/>
  </sheetData>
  <mergeCells count="3">
    <mergeCell ref="D18:G18"/>
    <mergeCell ref="D20:G20"/>
    <mergeCell ref="D15:G15"/>
  </mergeCells>
  <phoneticPr fontId="2"/>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利用方法</vt:lpstr>
      <vt:lpstr>国際日本学学習記録</vt:lpstr>
      <vt:lpstr>履修証明書の取得まで</vt:lpstr>
      <vt:lpstr>国際日本学学習記録!Print_Area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cdb1338</cp:lastModifiedBy>
  <cp:lastPrinted>2018-06-11T07:28:33Z</cp:lastPrinted>
  <dcterms:created xsi:type="dcterms:W3CDTF">2013-12-17T04:10:57Z</dcterms:created>
  <dcterms:modified xsi:type="dcterms:W3CDTF">2018-06-11T07:28:38Z</dcterms:modified>
</cp:coreProperties>
</file>