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480" windowWidth="29040" windowHeight="13380"/>
  </bookViews>
  <sheets>
    <sheet name="利用方法" sheetId="9" r:id="rId1"/>
    <sheet name="国際日本学学習記録" sheetId="6" r:id="rId2"/>
    <sheet name="国際日本学修了まで" sheetId="2" r:id="rId3"/>
  </sheets>
  <calcPr calcId="145621"/>
</workbook>
</file>

<file path=xl/calcChain.xml><?xml version="1.0" encoding="utf-8"?>
<calcChain xmlns="http://schemas.openxmlformats.org/spreadsheetml/2006/main">
  <c r="M47" i="6" l="1"/>
  <c r="M48" i="6"/>
  <c r="M49" i="6"/>
  <c r="C6" i="2"/>
  <c r="B6" i="2"/>
  <c r="N26" i="9"/>
  <c r="G6" i="2" l="1"/>
  <c r="F6" i="2"/>
  <c r="E6" i="2"/>
  <c r="D19" i="2" l="1"/>
  <c r="C19" i="2"/>
  <c r="C20" i="2" l="1"/>
  <c r="M87" i="6"/>
  <c r="M86" i="6"/>
  <c r="M85" i="6"/>
  <c r="M84" i="6"/>
  <c r="M83" i="6"/>
  <c r="M82" i="6"/>
  <c r="M81" i="6"/>
  <c r="M80" i="6"/>
  <c r="M79" i="6"/>
  <c r="M78" i="6"/>
  <c r="M77" i="6"/>
  <c r="M76" i="6"/>
  <c r="M20" i="6"/>
  <c r="M19" i="6"/>
  <c r="M18" i="6"/>
  <c r="M17" i="6"/>
  <c r="M16" i="6"/>
  <c r="M15" i="6"/>
  <c r="M14" i="6"/>
  <c r="M13" i="6"/>
  <c r="M12" i="6"/>
  <c r="M11" i="6"/>
  <c r="M10" i="6"/>
  <c r="M9" i="6"/>
  <c r="M8" i="6"/>
  <c r="M7" i="6"/>
  <c r="M6" i="6"/>
  <c r="M5" i="6"/>
  <c r="C18" i="2" l="1"/>
  <c r="D18" i="2"/>
  <c r="D21" i="2"/>
  <c r="C21" i="2"/>
  <c r="D20" i="2"/>
  <c r="M88" i="6"/>
  <c r="M21" i="6"/>
  <c r="N36" i="9"/>
  <c r="N35" i="9"/>
  <c r="N34" i="9"/>
  <c r="N33" i="9"/>
  <c r="N32" i="9"/>
  <c r="N31" i="9"/>
  <c r="N30" i="9"/>
  <c r="N29" i="9"/>
  <c r="N28" i="9"/>
  <c r="N27" i="9"/>
  <c r="N25" i="9"/>
  <c r="N24" i="9"/>
  <c r="N23" i="9"/>
  <c r="N22" i="9"/>
  <c r="N21" i="9"/>
  <c r="M103" i="6"/>
  <c r="M102" i="6"/>
  <c r="M101" i="6"/>
  <c r="M100" i="6"/>
  <c r="M99" i="6"/>
  <c r="M98" i="6"/>
  <c r="M97" i="6"/>
  <c r="M96" i="6"/>
  <c r="M95" i="6"/>
  <c r="M94" i="6"/>
  <c r="M93" i="6"/>
  <c r="M92" i="6"/>
  <c r="M71" i="6"/>
  <c r="M70" i="6"/>
  <c r="M69" i="6"/>
  <c r="M68" i="6"/>
  <c r="M67" i="6"/>
  <c r="M66" i="6"/>
  <c r="M65" i="6"/>
  <c r="M64" i="6"/>
  <c r="M63" i="6"/>
  <c r="M62" i="6"/>
  <c r="M61" i="6"/>
  <c r="M60" i="6"/>
  <c r="M55" i="6"/>
  <c r="M54" i="6"/>
  <c r="M53" i="6"/>
  <c r="M52" i="6"/>
  <c r="M51" i="6"/>
  <c r="M50" i="6"/>
  <c r="M46" i="6"/>
  <c r="M45" i="6"/>
  <c r="M44" i="6"/>
  <c r="M39" i="6"/>
  <c r="M38" i="6"/>
  <c r="M37" i="6"/>
  <c r="M36" i="6"/>
  <c r="M35" i="6"/>
  <c r="M34" i="6"/>
  <c r="M33" i="6"/>
  <c r="M32" i="6"/>
  <c r="M31" i="6"/>
  <c r="M30" i="6"/>
  <c r="M29" i="6"/>
  <c r="M28" i="6"/>
  <c r="M27" i="6"/>
  <c r="M26" i="6"/>
  <c r="M25" i="6"/>
  <c r="C14" i="2" l="1"/>
  <c r="D14" i="2"/>
  <c r="N37" i="9"/>
  <c r="M56" i="6"/>
  <c r="D6" i="2" s="1"/>
  <c r="C17" i="2" s="1"/>
  <c r="M72" i="6"/>
  <c r="M104" i="6"/>
  <c r="M40" i="6"/>
  <c r="C15" i="2" s="1"/>
  <c r="H6" i="2" l="1"/>
  <c r="D17" i="2"/>
  <c r="C16" i="2"/>
  <c r="C24" i="2" s="1"/>
  <c r="D25" i="2" s="1"/>
  <c r="D16" i="2"/>
  <c r="D15" i="2"/>
</calcChain>
</file>

<file path=xl/sharedStrings.xml><?xml version="1.0" encoding="utf-8"?>
<sst xmlns="http://schemas.openxmlformats.org/spreadsheetml/2006/main" count="191" uniqueCount="90">
  <si>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</si>
  <si>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</si>
  <si>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</si>
  <si>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</si>
  <si>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後期</t>
  </si>
  <si>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</si>
  <si>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</si>
  <si>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</si>
  <si>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</si>
  <si>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</si>
  <si>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</si>
  <si>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</si>
  <si>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</si>
  <si>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</si>
  <si>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</si>
  <si>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</si>
  <si>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</si>
  <si>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G111U5001</t>
    <phoneticPr fontId="2"/>
  </si>
  <si>
    <t>中級英語Ⅰ（総合）１</t>
    <rPh sb="0" eb="2">
      <t>チュウキュウ</t>
    </rPh>
    <rPh sb="2" eb="4">
      <t>エイゴ</t>
    </rPh>
    <rPh sb="6" eb="8">
      <t>ソウゴウ</t>
    </rPh>
    <phoneticPr fontId="2"/>
  </si>
  <si>
    <t>月</t>
  </si>
  <si>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</si>
  <si>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</si>
  <si>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</si>
  <si>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</si>
  <si>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</si>
  <si>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</si>
  <si>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</si>
  <si>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</si>
  <si>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</si>
  <si>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</si>
  <si>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</si>
  <si>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</si>
  <si>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「授業コード」・「科目名」・「単位数」・「年度」・「期別」・「曜日」・「時限」・「担当教員」・「単位修得」の項目を入力してください。</t>
    <rPh sb="1" eb="3">
      <t>ジュギョウ</t>
    </rPh>
    <rPh sb="9" eb="11">
      <t>カモク</t>
    </rPh>
    <rPh sb="11" eb="12">
      <t>メイ</t>
    </rPh>
    <rPh sb="15" eb="18">
      <t>タンイスウ</t>
    </rPh>
    <rPh sb="21" eb="23">
      <t>ネンド</t>
    </rPh>
    <rPh sb="26" eb="27">
      <t>キ</t>
    </rPh>
    <rPh sb="27" eb="28">
      <t>ベツ</t>
    </rPh>
    <rPh sb="31" eb="33">
      <t>ヨウビ</t>
    </rPh>
    <rPh sb="36" eb="38">
      <t>ジゲン</t>
    </rPh>
    <rPh sb="41" eb="43">
      <t>タントウ</t>
    </rPh>
    <rPh sb="43" eb="45">
      <t>キョウイン</t>
    </rPh>
    <rPh sb="48" eb="50">
      <t>タンイ</t>
    </rPh>
    <rPh sb="50" eb="52">
      <t>シュウトク</t>
    </rPh>
    <rPh sb="54" eb="56">
      <t>コウモク</t>
    </rPh>
    <rPh sb="57" eb="59">
      <t>ニュウリョク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</si>
  <si>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</si>
  <si>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</si>
  <si>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</si>
  <si>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</si>
  <si>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r>
      <t xml:space="preserve">国際体験
</t>
    </r>
    <r>
      <rPr>
        <sz val="10"/>
        <color rgb="FFFFFF00"/>
        <rFont val="HGPｺﾞｼｯｸM"/>
        <family val="3"/>
        <charset val="128"/>
      </rPr>
      <t>インターンシップ</t>
    </r>
    <rPh sb="0" eb="2">
      <t>コクサイ</t>
    </rPh>
    <rPh sb="2" eb="4">
      <t>タイケン</t>
    </rPh>
    <phoneticPr fontId="2"/>
  </si>
  <si>
    <r>
      <t xml:space="preserve">国際体験
</t>
    </r>
    <r>
      <rPr>
        <sz val="10"/>
        <color rgb="FFFFFF00"/>
        <rFont val="HGPｺﾞｼｯｸM"/>
        <family val="3"/>
        <charset val="128"/>
      </rPr>
      <t>ボランティア</t>
    </r>
    <rPh sb="0" eb="2">
      <t>コクサイ</t>
    </rPh>
    <rPh sb="2" eb="4">
      <t>タイケン</t>
    </rPh>
    <phoneticPr fontId="2"/>
  </si>
  <si>
    <t>インターンシップ</t>
    <phoneticPr fontId="2"/>
  </si>
  <si>
    <t>ボランティア</t>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</si>
  <si>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</si>
  <si>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</si>
  <si>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</si>
  <si>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</si>
  <si>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</si>
  <si>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</si>
  <si>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</si>
  <si>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</si>
  <si>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</si>
  <si>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</si>
  <si>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履修した科目がどの区分にあたるかは、冊子「国際日本学」やskipwiseのwebページ等で確認してください。</t>
    <rPh sb="9" eb="11">
      <t>クブン</t>
    </rPh>
    <rPh sb="18" eb="20">
      <t>サッシ</t>
    </rPh>
    <rPh sb="21" eb="23">
      <t>コクサイ</t>
    </rPh>
    <rPh sb="23" eb="26">
      <t>ニホンガク</t>
    </rPh>
    <rPh sb="43" eb="44">
      <t>ナド</t>
    </rPh>
    <rPh sb="45" eb="47">
      <t>カクニン</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</si>
  <si>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</si>
  <si>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</si>
  <si>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r>
      <rPr>
        <sz val="9"/>
        <color theme="0"/>
        <rFont val="HGP創英角ﾎﾟｯﾌﾟ体"/>
        <family val="3"/>
        <charset val="128"/>
      </rPr>
      <t>８</t>
    </r>
    <r>
      <rPr>
        <sz val="9"/>
        <color theme="0"/>
        <rFont val="HGPｺﾞｼｯｸM"/>
        <family val="3"/>
        <charset val="128"/>
      </rPr>
      <t>単位必須最大</t>
    </r>
    <r>
      <rPr>
        <sz val="9"/>
        <color theme="0"/>
        <rFont val="HGP創英角ﾎﾟｯﾌﾟ体"/>
        <family val="3"/>
        <charset val="128"/>
      </rPr>
      <t>24</t>
    </r>
    <r>
      <rPr>
        <sz val="9"/>
        <color theme="0"/>
        <rFont val="HGPｺﾞｼｯｸM"/>
        <family val="3"/>
        <charset val="128"/>
      </rPr>
      <t>単位まで</t>
    </r>
    <rPh sb="1" eb="3">
      <t>タンイ</t>
    </rPh>
    <rPh sb="3" eb="5">
      <t>ヒッス</t>
    </rPh>
    <rPh sb="5" eb="7">
      <t>サイダイ</t>
    </rPh>
    <rPh sb="9" eb="11">
      <t>タンイ</t>
    </rPh>
    <phoneticPr fontId="2"/>
  </si>
  <si>
    <r>
      <t>最大</t>
    </r>
    <r>
      <rPr>
        <sz val="9"/>
        <color theme="0"/>
        <rFont val="HGP創英角ﾎﾟｯﾌﾟ体"/>
        <family val="3"/>
        <charset val="128"/>
      </rPr>
      <t>16</t>
    </r>
    <r>
      <rPr>
        <sz val="9"/>
        <color theme="0"/>
        <rFont val="HGPｺﾞｼｯｸM"/>
        <family val="3"/>
        <charset val="128"/>
      </rPr>
      <t>単位まで</t>
    </r>
    <rPh sb="0" eb="2">
      <t>サイダイ</t>
    </rPh>
    <rPh sb="4" eb="6">
      <t>タンイ</t>
    </rPh>
    <phoneticPr fontId="2"/>
  </si>
  <si>
    <r>
      <rPr>
        <sz val="9"/>
        <color theme="0"/>
        <rFont val="HGP創英角ﾎﾟｯﾌﾟ体"/>
        <family val="3"/>
        <charset val="128"/>
      </rPr>
      <t>２</t>
    </r>
    <r>
      <rPr>
        <sz val="9"/>
        <color theme="0"/>
        <rFont val="HGPｺﾞｼｯｸM"/>
        <family val="3"/>
        <charset val="128"/>
      </rPr>
      <t>単位必須最大</t>
    </r>
    <r>
      <rPr>
        <sz val="9"/>
        <color theme="0"/>
        <rFont val="HGP創英角ﾎﾟｯﾌﾟ体"/>
        <family val="3"/>
        <charset val="128"/>
      </rPr>
      <t>12</t>
    </r>
    <r>
      <rPr>
        <sz val="9"/>
        <color theme="0"/>
        <rFont val="HGPｺﾞｼｯｸM"/>
        <family val="3"/>
        <charset val="128"/>
      </rPr>
      <t>単位まで</t>
    </r>
    <rPh sb="1" eb="3">
      <t>タンイ</t>
    </rPh>
    <rPh sb="3" eb="5">
      <t>ヒッス</t>
    </rPh>
    <rPh sb="5" eb="7">
      <t>サイダイ</t>
    </rPh>
    <rPh sb="9" eb="11">
      <t>タンイ</t>
    </rPh>
    <phoneticPr fontId="2"/>
  </si>
  <si>
    <t>　　　あと</t>
    <phoneticPr fontId="2"/>
  </si>
  <si>
    <t>単位　　　</t>
    <rPh sb="0" eb="2">
      <t>タンイ</t>
    </rPh>
    <phoneticPr fontId="2"/>
  </si>
  <si>
    <r>
      <t>最大</t>
    </r>
    <r>
      <rPr>
        <sz val="9"/>
        <color theme="0"/>
        <rFont val="HGP創英角ﾎﾟｯﾌﾟ体"/>
        <family val="3"/>
        <charset val="128"/>
      </rPr>
      <t>4</t>
    </r>
    <r>
      <rPr>
        <sz val="9"/>
        <color theme="0"/>
        <rFont val="HGPｺﾞｼｯｸM"/>
        <family val="3"/>
        <charset val="128"/>
      </rPr>
      <t>単位まで</t>
    </r>
    <rPh sb="0" eb="2">
      <t>サイダイ</t>
    </rPh>
    <rPh sb="3" eb="5">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</si>
  <si>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</si>
  <si>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</si>
  <si>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</si>
  <si>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国際体験（インターンシップ）</t>
    <rPh sb="0" eb="2">
      <t>コクサイ</t>
    </rPh>
    <rPh sb="2" eb="4">
      <t>タイケン</t>
    </rPh>
    <phoneticPr fontId="2"/>
  </si>
  <si>
    <t>国際体験(ボランティア）</t>
    <rPh sb="0" eb="2">
      <t>コクサイ</t>
    </rPh>
    <rPh sb="2" eb="4">
      <t>タイケン</t>
    </rPh>
    <phoneticPr fontId="2"/>
  </si>
  <si>
    <t>最低単位数まで</t>
    <rPh sb="0" eb="2">
      <t>サイテイ</t>
    </rPh>
    <rPh sb="2" eb="5">
      <t>タンイスウ</t>
    </rPh>
    <phoneticPr fontId="2"/>
  </si>
  <si>
    <t>イングリッシュ
コミュニケーション</t>
    <phoneticPr fontId="2"/>
  </si>
  <si>
    <t>有効単位数合計</t>
    <rPh sb="0" eb="2">
      <t>ユウコウ</t>
    </rPh>
    <rPh sb="2" eb="5">
      <t>タンイスウ</t>
    </rPh>
    <rPh sb="5" eb="7">
      <t>ゴウケイ</t>
    </rPh>
    <phoneticPr fontId="2"/>
  </si>
  <si>
    <t>【3】</t>
    <phoneticPr fontId="2"/>
  </si>
  <si>
    <t>留学/渡航先</t>
    <rPh sb="0" eb="2">
      <t>リュウガク</t>
    </rPh>
    <rPh sb="3" eb="5">
      <t>トコウ</t>
    </rPh>
    <rPh sb="5" eb="6">
      <t>サキ</t>
    </rPh>
    <phoneticPr fontId="2"/>
  </si>
  <si>
    <t>別紙様式2</t>
    <rPh sb="0" eb="2">
      <t>ベッシ</t>
    </rPh>
    <rPh sb="2" eb="4">
      <t>ヨウシキ</t>
    </rPh>
    <phoneticPr fontId="2"/>
  </si>
  <si>
    <t>修得単位小計</t>
    <rPh sb="0" eb="2">
      <t>シュウトク</t>
    </rPh>
    <rPh sb="2" eb="4">
      <t>タンイ</t>
    </rPh>
    <rPh sb="4" eb="6">
      <t>ショウケイ</t>
    </rPh>
    <phoneticPr fontId="2"/>
  </si>
  <si>
    <t>修得
単位数</t>
    <rPh sb="0" eb="2">
      <t>シュウトク</t>
    </rPh>
    <rPh sb="3" eb="6">
      <t>タンイスウ</t>
    </rPh>
    <phoneticPr fontId="2"/>
  </si>
  <si>
    <t>あなたが今まで修得した「国際日本学」の単位は以下の通りです。</t>
    <rPh sb="4" eb="5">
      <t>イマ</t>
    </rPh>
    <rPh sb="7" eb="9">
      <t>シュウトク</t>
    </rPh>
    <rPh sb="12" eb="14">
      <t>コクサイ</t>
    </rPh>
    <rPh sb="14" eb="17">
      <t>ニホンガク</t>
    </rPh>
    <rPh sb="19" eb="21">
      <t>タンイ</t>
    </rPh>
    <rPh sb="22" eb="24">
      <t>イカ</t>
    </rPh>
    <rPh sb="25" eb="26">
      <t>トオ</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</si>
  <si>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4" eb="26">
      <t>シュウトク</t>
    </rPh>
    <rPh sb="26" eb="28">
      <t>タンイ</t>
    </rPh>
    <rPh sb="28" eb="30">
      <t>ショウケイ</t>
    </rPh>
    <rPh sb="32" eb="34">
      <t>ヒョウジ</t>
    </rPh>
    <phoneticPr fontId="2"/>
  </si>
  <si>
    <t>期　別/ターム</t>
    <rPh sb="0" eb="1">
      <t>キ</t>
    </rPh>
    <rPh sb="2" eb="3">
      <t>ベツ</t>
    </rPh>
    <phoneticPr fontId="2"/>
  </si>
  <si>
    <t>「期別/ターム」・「曜日」・「時限」・「単位修得」の欄を入力する場合は、プルダウンリストより適切なものを選択してください。</t>
    <rPh sb="1" eb="2">
      <t>キ</t>
    </rPh>
    <rPh sb="2" eb="3">
      <t>ベツ</t>
    </rPh>
    <rPh sb="10" eb="12">
      <t>ヨウビ</t>
    </rPh>
    <rPh sb="15" eb="17">
      <t>ジゲン</t>
    </rPh>
    <rPh sb="20" eb="22">
      <t>タンイ</t>
    </rPh>
    <rPh sb="22" eb="24">
      <t>シュウトク</t>
    </rPh>
    <rPh sb="26" eb="27">
      <t>ラン</t>
    </rPh>
    <rPh sb="28" eb="30">
      <t>ニュウリョク</t>
    </rPh>
    <rPh sb="32" eb="34">
      <t>バアイ</t>
    </rPh>
    <rPh sb="46" eb="48">
      <t>テキセツ</t>
    </rPh>
    <rPh sb="52" eb="54">
      <t>センタク</t>
    </rPh>
    <phoneticPr fontId="2"/>
  </si>
  <si>
    <t>別記様式2</t>
    <rPh sb="0" eb="2">
      <t>ベッキ</t>
    </rPh>
    <rPh sb="2" eb="4">
      <t>ヨウシキ</t>
    </rPh>
    <phoneticPr fontId="2"/>
  </si>
  <si>
    <t>http://skipwise.chiba-u.jp/curriculum/</t>
    <phoneticPr fontId="2"/>
  </si>
  <si>
    <t>これは、国際日本学に認定された科目の履修記録をメモし、修了までの単位数を計算するためのExcelファイルです。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32" eb="35">
      <t>タンイスウ</t>
    </rPh>
    <rPh sb="36" eb="38">
      <t>ケイサン</t>
    </rPh>
    <phoneticPr fontId="2"/>
  </si>
  <si>
    <r>
      <t>※国際日本学修了のために、ゲートウェイ（講義型）では、</t>
    </r>
    <r>
      <rPr>
        <sz val="11"/>
        <color theme="1"/>
        <rFont val="HGP創英角ﾎﾟｯﾌﾟ体"/>
        <family val="3"/>
        <charset val="128"/>
      </rPr>
      <t>0～16</t>
    </r>
    <r>
      <rPr>
        <sz val="11"/>
        <color theme="1"/>
        <rFont val="HGPｺﾞｼｯｸM"/>
        <family val="3"/>
        <charset val="128"/>
      </rPr>
      <t>単位が必要です。</t>
    </r>
    <rPh sb="1" eb="3">
      <t>コクサイ</t>
    </rPh>
    <rPh sb="3" eb="6">
      <t>ニホンガク</t>
    </rPh>
    <rPh sb="6" eb="8">
      <t>シュウリョウ</t>
    </rPh>
    <rPh sb="20" eb="22">
      <t>コウギ</t>
    </rPh>
    <rPh sb="22" eb="23">
      <t>ガタ</t>
    </rPh>
    <rPh sb="31" eb="33">
      <t>タンイ</t>
    </rPh>
    <rPh sb="34" eb="36">
      <t>ヒツヨウ</t>
    </rPh>
    <phoneticPr fontId="2"/>
  </si>
  <si>
    <r>
      <t>※国際日本学修了のために、ゲートウェイ（セミナー型・プロジェクト型）では、</t>
    </r>
    <r>
      <rPr>
        <sz val="11"/>
        <color theme="1"/>
        <rFont val="HGP創英角ﾎﾟｯﾌﾟ体"/>
        <family val="3"/>
        <charset val="128"/>
      </rPr>
      <t>0～16</t>
    </r>
    <r>
      <rPr>
        <sz val="11"/>
        <color theme="1"/>
        <rFont val="HGPｺﾞｼｯｸM"/>
        <family val="3"/>
        <charset val="128"/>
      </rPr>
      <t>単位が必要です。</t>
    </r>
    <rPh sb="1" eb="3">
      <t>コクサイ</t>
    </rPh>
    <rPh sb="3" eb="6">
      <t>ニホンガク</t>
    </rPh>
    <rPh sb="6" eb="8">
      <t>シュウリョウ</t>
    </rPh>
    <rPh sb="24" eb="25">
      <t>ガタ</t>
    </rPh>
    <rPh sb="32" eb="33">
      <t>ガタ</t>
    </rPh>
    <rPh sb="41" eb="43">
      <t>タンイ</t>
    </rPh>
    <rPh sb="44" eb="46">
      <t>ヒツヨウ</t>
    </rPh>
    <phoneticPr fontId="2"/>
  </si>
  <si>
    <r>
      <t>※国際日本学修了のために、イングリッシュコミュニケーションでは、</t>
    </r>
    <r>
      <rPr>
        <sz val="11"/>
        <color theme="1"/>
        <rFont val="HGP創英角ﾎﾟｯﾌﾟ体"/>
        <family val="3"/>
        <charset val="128"/>
      </rPr>
      <t>8～24</t>
    </r>
    <r>
      <rPr>
        <sz val="11"/>
        <color theme="1"/>
        <rFont val="HGPｺﾞｼｯｸM"/>
        <family val="3"/>
        <charset val="128"/>
      </rPr>
      <t>単位が必要です。</t>
    </r>
    <rPh sb="1" eb="3">
      <t>コクサイ</t>
    </rPh>
    <rPh sb="3" eb="6">
      <t>ニホンガク</t>
    </rPh>
    <rPh sb="6" eb="8">
      <t>シュウリョウ</t>
    </rPh>
    <rPh sb="36" eb="38">
      <t>タンイ</t>
    </rPh>
    <rPh sb="39" eb="41">
      <t>ヒツヨウ</t>
    </rPh>
    <phoneticPr fontId="2"/>
  </si>
  <si>
    <r>
      <t>※国際日本学修了のために、留学では、</t>
    </r>
    <r>
      <rPr>
        <sz val="11"/>
        <color theme="1"/>
        <rFont val="HGP創英角ﾎﾟｯﾌﾟ体"/>
        <family val="3"/>
        <charset val="128"/>
      </rPr>
      <t>2～12</t>
    </r>
    <r>
      <rPr>
        <sz val="11"/>
        <color theme="1"/>
        <rFont val="HGPｺﾞｼｯｸM"/>
        <family val="3"/>
        <charset val="128"/>
      </rPr>
      <t>単位が必要です。</t>
    </r>
    <rPh sb="1" eb="3">
      <t>コクサイ</t>
    </rPh>
    <rPh sb="3" eb="6">
      <t>ニホンガク</t>
    </rPh>
    <rPh sb="6" eb="8">
      <t>シュウリョウ</t>
    </rPh>
    <rPh sb="13" eb="15">
      <t>リュウガク</t>
    </rPh>
    <rPh sb="22" eb="24">
      <t>タンイ</t>
    </rPh>
    <rPh sb="25" eb="27">
      <t>ヒツヨウ</t>
    </rPh>
    <phoneticPr fontId="2"/>
  </si>
  <si>
    <r>
      <t>※国際日本学修了のために、国際体験（インターンシップ）では、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13" eb="15">
      <t>コクサイ</t>
    </rPh>
    <rPh sb="15" eb="17">
      <t>タイケン</t>
    </rPh>
    <rPh sb="33" eb="35">
      <t>タンイ</t>
    </rPh>
    <rPh sb="36" eb="38">
      <t>ヒツヨウ</t>
    </rPh>
    <phoneticPr fontId="2"/>
  </si>
  <si>
    <r>
      <t>※国際日本学修了のために、国際体験（ボランティア）では、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13" eb="15">
      <t>コクサイ</t>
    </rPh>
    <rPh sb="15" eb="17">
      <t>タイケン</t>
    </rPh>
    <rPh sb="31" eb="33">
      <t>タンイ</t>
    </rPh>
    <rPh sb="34" eb="36">
      <t>ヒツヨウ</t>
    </rPh>
    <phoneticPr fontId="2"/>
  </si>
  <si>
    <t>「国際日本学修了まで」のシートに、履修した単位数が反映されます。</t>
    <rPh sb="1" eb="3">
      <t>コクサイ</t>
    </rPh>
    <rPh sb="3" eb="6">
      <t>ニホンガク</t>
    </rPh>
    <rPh sb="6" eb="8">
      <t>シュウリョウ</t>
    </rPh>
    <rPh sb="17" eb="19">
      <t>リシュウ</t>
    </rPh>
    <rPh sb="21" eb="23">
      <t>タンイ</t>
    </rPh>
    <phoneticPr fontId="2"/>
  </si>
  <si>
    <r>
      <t>あなたの修得した単位のうち、</t>
    </r>
    <r>
      <rPr>
        <b/>
        <sz val="14"/>
        <color theme="5" tint="-0.249977111117893"/>
        <rFont val="HGPｺﾞｼｯｸM"/>
        <family val="3"/>
        <charset val="128"/>
      </rPr>
      <t>有効な単位数</t>
    </r>
    <r>
      <rPr>
        <sz val="11"/>
        <color theme="1"/>
        <rFont val="HGPｺﾞｼｯｸM"/>
        <family val="3"/>
        <charset val="128"/>
      </rPr>
      <t>は以下の通りです。</t>
    </r>
    <rPh sb="4" eb="6">
      <t>シュウトク</t>
    </rPh>
    <rPh sb="8" eb="10">
      <t>タンイ</t>
    </rPh>
    <rPh sb="14" eb="16">
      <t>ユウコウ</t>
    </rPh>
    <rPh sb="17" eb="20">
      <t>タンイスウ</t>
    </rPh>
    <rPh sb="21" eb="23">
      <t>イカ</t>
    </rPh>
    <rPh sb="24" eb="25">
      <t>トオ</t>
    </rPh>
    <phoneticPr fontId="2"/>
  </si>
  <si>
    <t>国際日本学修了まで</t>
    <rPh sb="0" eb="2">
      <t>コクサイ</t>
    </rPh>
    <rPh sb="2" eb="5">
      <t>ニホンガク</t>
    </rPh>
    <rPh sb="5" eb="7">
      <t>シュウリョウ</t>
    </rPh>
    <phoneticPr fontId="2"/>
  </si>
  <si>
    <r>
      <t>国際日本学を修了するためには、各科目群の要件を満たしながら</t>
    </r>
    <r>
      <rPr>
        <b/>
        <sz val="14"/>
        <color rgb="FFFF0000"/>
        <rFont val="HGPｺﾞｼｯｸM"/>
        <family val="3"/>
        <charset val="128"/>
      </rPr>
      <t>合計</t>
    </r>
    <r>
      <rPr>
        <b/>
        <sz val="14"/>
        <color rgb="FFFF0000"/>
        <rFont val="HGP創英角ﾎﾟｯﾌﾟ体"/>
        <family val="3"/>
        <charset val="128"/>
      </rPr>
      <t>48</t>
    </r>
    <r>
      <rPr>
        <b/>
        <sz val="14"/>
        <color rgb="FFFF0000"/>
        <rFont val="HGPｺﾞｼｯｸM"/>
        <family val="3"/>
        <charset val="128"/>
      </rPr>
      <t>単位</t>
    </r>
    <r>
      <rPr>
        <sz val="11"/>
        <color theme="1"/>
        <rFont val="HGPｺﾞｼｯｸM"/>
        <family val="3"/>
        <charset val="128"/>
      </rPr>
      <t>に達するまで修得してください。</t>
    </r>
    <rPh sb="0" eb="2">
      <t>コクサイ</t>
    </rPh>
    <rPh sb="2" eb="5">
      <t>ニホンガク</t>
    </rPh>
    <rPh sb="6" eb="8">
      <t>シュウリョウ</t>
    </rPh>
    <rPh sb="15" eb="16">
      <t>カク</t>
    </rPh>
    <rPh sb="16" eb="18">
      <t>カモク</t>
    </rPh>
    <rPh sb="18" eb="19">
      <t>グン</t>
    </rPh>
    <rPh sb="20" eb="22">
      <t>ヨウケン</t>
    </rPh>
    <rPh sb="23" eb="24">
      <t>ミ</t>
    </rPh>
    <rPh sb="29" eb="31">
      <t>ゴウケイ</t>
    </rPh>
    <rPh sb="33" eb="35">
      <t>タンイ</t>
    </rPh>
    <rPh sb="36" eb="37">
      <t>タッ</t>
    </rPh>
    <rPh sb="41" eb="43">
      <t>シュウトク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</si>
</sst>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4"/>
      <color theme="5" tint="-0.499984740745262"/>
      <name val="HGPｺﾞｼｯｸE"/>
      <family val="3"/>
      <charset val="128"/>
    </font>
    <font>
      <sz val="11"/>
      <color rgb="FFFFFF00"/>
      <name val="HGPｺﾞｼｯｸM"/>
      <family val="3"/>
      <charset val="128"/>
    </font>
    <font>
      <sz val="9"/>
      <color rgb="FFFFFF00"/>
      <name val="HGPｺﾞｼｯｸM"/>
      <family val="3"/>
      <charset val="128"/>
    </font>
    <font>
      <sz val="10"/>
      <color rgb="FFFFFF00"/>
      <name val="HGPｺﾞｼｯｸM"/>
      <family val="3"/>
      <charset val="128"/>
    </font>
    <font>
      <sz val="11"/>
      <color theme="0"/>
      <name val="ＭＳ Ｐゴシック"/>
      <family val="2"/>
      <charset val="128"/>
      <scheme val="minor"/>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theme="5" tint="-0.249977111117893"/>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b/>
      <sz val="11"/>
      <color theme="1"/>
      <name val="ＭＳ Ｐゴシック"/>
      <family val="3"/>
      <charset val="128"/>
      <scheme val="minor"/>
    </font>
    <font>
      <b/>
      <sz val="11"/>
      <color theme="1"/>
      <name val="HGSｺﾞｼｯｸM"/>
      <family val="3"/>
      <charset val="128"/>
    </font>
  </fonts>
  <fills count="13">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s>
  <borders count="39">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style="hair">
        <color theme="0"/>
      </left>
      <right/>
      <top style="medium">
        <color indexed="64"/>
      </top>
      <bottom style="medium">
        <color indexed="64"/>
      </bottom>
      <diagonal/>
    </border>
    <border>
      <left/>
      <right/>
      <top style="hair">
        <color theme="0"/>
      </top>
      <bottom/>
      <diagonal/>
    </border>
    <border>
      <left/>
      <right style="hair">
        <color theme="0"/>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style="hair">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dotted">
        <color theme="0"/>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4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8"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0" fillId="0" borderId="0" xfId="0" applyFont="1" applyAlignment="1">
      <alignment horizontal="right" vertical="top"/>
    </xf>
    <xf numFmtId="0" fontId="4" fillId="8" borderId="15" xfId="0" applyFont="1" applyFill="1" applyBorder="1" applyAlignment="1">
      <alignment horizontal="right" vertical="top"/>
    </xf>
    <xf numFmtId="0" fontId="0" fillId="8" borderId="16" xfId="0" applyFill="1" applyBorder="1">
      <alignment vertical="center"/>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8" borderId="0" xfId="0" applyFill="1">
      <alignment vertical="center"/>
    </xf>
    <xf numFmtId="0" fontId="5" fillId="8" borderId="0" xfId="0" applyFont="1" applyFill="1">
      <alignment vertical="center"/>
    </xf>
    <xf numFmtId="0" fontId="3" fillId="8" borderId="0" xfId="0" applyFont="1" applyFill="1">
      <alignment vertical="center"/>
    </xf>
    <xf numFmtId="0" fontId="0" fillId="8" borderId="0" xfId="0" applyFill="1" applyAlignment="1">
      <alignment horizontal="center" vertical="center"/>
    </xf>
    <xf numFmtId="0" fontId="10" fillId="8" borderId="0" xfId="0" applyFont="1" applyFill="1" applyAlignment="1">
      <alignment horizontal="right" vertical="top"/>
    </xf>
    <xf numFmtId="0" fontId="3" fillId="8" borderId="0" xfId="0" applyFont="1" applyFill="1" applyAlignment="1">
      <alignment horizontal="center" vertical="center"/>
    </xf>
    <xf numFmtId="0" fontId="3" fillId="8" borderId="0" xfId="0" applyFont="1" applyFill="1" applyAlignment="1"/>
    <xf numFmtId="0" fontId="3" fillId="8" borderId="0" xfId="0" applyFont="1" applyFill="1" applyAlignment="1">
      <alignment vertical="top"/>
    </xf>
    <xf numFmtId="0" fontId="11" fillId="8" borderId="0" xfId="0" applyFont="1" applyFill="1" applyAlignment="1">
      <alignment horizontal="right"/>
    </xf>
    <xf numFmtId="0" fontId="12" fillId="8" borderId="0" xfId="0" applyFont="1" applyFill="1">
      <alignment vertical="center"/>
    </xf>
    <xf numFmtId="0" fontId="11" fillId="8" borderId="0" xfId="0" applyFont="1" applyFill="1" applyAlignment="1">
      <alignment horizontal="right" vertical="center"/>
    </xf>
    <xf numFmtId="0" fontId="3"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6" fillId="2"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4" fillId="3" borderId="1" xfId="0" applyFont="1" applyFill="1" applyBorder="1" applyAlignment="1" applyProtection="1">
      <alignment horizontal="center" vertical="center"/>
      <protection locked="0"/>
    </xf>
    <xf numFmtId="0" fontId="3" fillId="3" borderId="5" xfId="0" applyFont="1" applyFill="1" applyBorder="1" applyProtection="1">
      <alignment vertical="center"/>
    </xf>
    <xf numFmtId="0" fontId="3" fillId="3" borderId="5"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6" fillId="2" borderId="17"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22" xfId="0" applyFont="1" applyFill="1" applyBorder="1" applyAlignment="1">
      <alignment horizontal="center" vertical="center"/>
    </xf>
    <xf numFmtId="0" fontId="4" fillId="8" borderId="15" xfId="0" applyFont="1" applyFill="1" applyBorder="1" applyAlignment="1">
      <alignment horizontal="left"/>
    </xf>
    <xf numFmtId="0" fontId="0" fillId="8" borderId="33" xfId="0" applyFill="1" applyBorder="1">
      <alignment vertical="center"/>
    </xf>
    <xf numFmtId="0" fontId="3" fillId="6" borderId="34" xfId="0"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3" fillId="8" borderId="0" xfId="0" applyFont="1" applyFill="1" applyAlignment="1">
      <alignment horizontal="right" vertical="center"/>
    </xf>
    <xf numFmtId="0" fontId="3" fillId="8" borderId="0" xfId="0" applyFont="1" applyFill="1" applyAlignment="1">
      <alignment horizontal="right" vertical="top"/>
    </xf>
    <xf numFmtId="0" fontId="3"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3" fillId="8" borderId="0" xfId="0" applyFont="1" applyFill="1" applyAlignment="1">
      <alignment horizontal="right"/>
    </xf>
    <xf numFmtId="0" fontId="3"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26" fillId="8" borderId="0" xfId="0" applyFont="1" applyFill="1">
      <alignment vertical="center"/>
    </xf>
    <xf numFmtId="0" fontId="27" fillId="9" borderId="16" xfId="0" applyFont="1" applyFill="1" applyBorder="1" applyAlignment="1">
      <alignment horizontal="center" vertical="center"/>
    </xf>
    <xf numFmtId="0" fontId="18" fillId="8" borderId="0" xfId="0" applyFont="1" applyFill="1">
      <alignment vertical="center"/>
    </xf>
    <xf numFmtId="0" fontId="18" fillId="0" borderId="0" xfId="0" applyFont="1">
      <alignment vertical="center"/>
    </xf>
    <xf numFmtId="0" fontId="29" fillId="8" borderId="0" xfId="0" applyFont="1" applyFill="1" applyAlignment="1">
      <alignment vertical="center"/>
    </xf>
    <xf numFmtId="0" fontId="30" fillId="8" borderId="0" xfId="0" applyFont="1" applyFill="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1" fillId="2" borderId="38" xfId="0" applyFont="1" applyFill="1" applyBorder="1" applyAlignment="1">
      <alignment horizontal="center" vertical="center"/>
    </xf>
    <xf numFmtId="0" fontId="21"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36" fillId="8" borderId="0" xfId="0" applyFont="1" applyFill="1" applyAlignment="1">
      <alignment horizontal="center"/>
    </xf>
    <xf numFmtId="0" fontId="36" fillId="8" borderId="15" xfId="0" applyFont="1" applyFill="1" applyBorder="1" applyAlignment="1">
      <alignment horizontal="center"/>
    </xf>
    <xf numFmtId="0" fontId="36" fillId="0" borderId="0" xfId="0" applyFont="1" applyAlignment="1">
      <alignment horizontal="center"/>
    </xf>
    <xf numFmtId="0" fontId="37" fillId="3" borderId="35" xfId="0" applyFont="1" applyFill="1" applyBorder="1" applyAlignment="1">
      <alignment horizontal="center" vertical="center"/>
    </xf>
    <xf numFmtId="0" fontId="38" fillId="10" borderId="35" xfId="0" applyFont="1" applyFill="1" applyBorder="1" applyAlignment="1">
      <alignment horizontal="center" vertical="center"/>
    </xf>
    <xf numFmtId="0" fontId="39" fillId="8" borderId="15" xfId="0" applyFont="1" applyFill="1" applyBorder="1" applyAlignment="1">
      <alignment horizontal="center"/>
    </xf>
    <xf numFmtId="0" fontId="25" fillId="8" borderId="0" xfId="1" applyFont="1" applyFill="1" applyAlignment="1">
      <alignment horizontal="left" vertical="center"/>
    </xf>
    <xf numFmtId="0" fontId="3" fillId="8" borderId="0" xfId="0" applyFont="1" applyFill="1" applyAlignment="1">
      <alignment horizontal="center" vertical="center"/>
    </xf>
    <xf numFmtId="0" fontId="24" fillId="8" borderId="0" xfId="1" applyFill="1" applyAlignment="1">
      <alignment horizontal="left" vertical="center"/>
    </xf>
    <xf numFmtId="0" fontId="22" fillId="11" borderId="23" xfId="0" applyFont="1" applyFill="1" applyBorder="1" applyAlignment="1">
      <alignment horizontal="center" vertical="center"/>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0" fillId="12" borderId="23" xfId="0" applyFill="1" applyBorder="1">
      <alignment vertical="center"/>
    </xf>
    <xf numFmtId="0" fontId="31" fillId="2" borderId="3"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40" fillId="8" borderId="0" xfId="0" applyFont="1" applyFill="1" applyAlignment="1">
      <alignment vertical="top"/>
    </xf>
    <xf numFmtId="0" fontId="40" fillId="8" borderId="0" xfId="0" applyFont="1" applyFill="1" applyAlignment="1">
      <alignment vertical="center"/>
    </xf>
    <xf numFmtId="0" fontId="41" fillId="8" borderId="0" xfId="0" applyFont="1" applyFill="1" applyAlignment="1">
      <alignment horizontal="right" vertical="center"/>
    </xf>
    <xf numFmtId="0" fontId="41" fillId="8" borderId="0" xfId="0" applyFont="1" applyFill="1" applyAlignment="1">
      <alignment horizontal="right" vertical="top"/>
    </xf>
    <xf numFmtId="0" fontId="6" fillId="0" borderId="1" xfId="0" applyFont="1" applyFill="1" applyBorder="1" applyAlignment="1">
      <alignment horizontal="center" vertical="center"/>
    </xf>
    <xf numFmtId="0" fontId="0" fillId="0" borderId="1" xfId="0" applyFill="1" applyBorder="1" applyProtection="1">
      <alignment vertical="center"/>
      <protection locked="0"/>
    </xf>
    <xf numFmtId="0" fontId="4" fillId="0" borderId="1" xfId="0" applyFont="1" applyFill="1" applyBorder="1" applyAlignment="1" applyProtection="1">
      <alignment horizontal="center" vertical="center"/>
      <protection locked="0"/>
    </xf>
    <xf numFmtId="0" fontId="31" fillId="7" borderId="14" xfId="0" applyFont="1" applyFill="1" applyBorder="1" applyAlignment="1">
      <alignment horizontal="center" vertical="center"/>
    </xf>
    <xf numFmtId="0" fontId="5" fillId="8" borderId="0" xfId="0" applyFont="1" applyFill="1" applyAlignment="1">
      <alignment horizontal="right" vertical="center"/>
    </xf>
    <xf numFmtId="0" fontId="3" fillId="8" borderId="0" xfId="0" applyFont="1" applyFill="1" applyAlignment="1">
      <alignment horizontal="center" vertical="center"/>
    </xf>
    <xf numFmtId="0" fontId="5" fillId="3" borderId="3" xfId="0" applyFont="1" applyFill="1" applyBorder="1" applyAlignment="1" applyProtection="1">
      <alignment horizontal="center" vertical="center" textRotation="255" wrapText="1"/>
    </xf>
    <xf numFmtId="0" fontId="5" fillId="3" borderId="4" xfId="0" applyFont="1" applyFill="1" applyBorder="1" applyAlignment="1" applyProtection="1">
      <alignment horizontal="center" vertical="center" textRotation="255" wrapText="1"/>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9" fillId="5" borderId="10" xfId="0" applyFont="1" applyFill="1" applyBorder="1" applyAlignment="1" applyProtection="1">
      <alignment horizontal="center" vertical="center" textRotation="255" wrapText="1"/>
    </xf>
    <xf numFmtId="0" fontId="9" fillId="5" borderId="4" xfId="0" applyFont="1" applyFill="1" applyBorder="1" applyAlignment="1" applyProtection="1">
      <alignment horizontal="center" vertical="center" textRotation="255"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5" fillId="3" borderId="1" xfId="0" applyFont="1" applyFill="1" applyBorder="1" applyAlignment="1">
      <alignment horizontal="center" vertical="center" textRotation="255" wrapText="1"/>
    </xf>
    <xf numFmtId="0" fontId="1" fillId="3" borderId="1"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9" fillId="5" borderId="3" xfId="0" applyFont="1" applyFill="1" applyBorder="1" applyAlignment="1">
      <alignment horizontal="center" vertical="center" textRotation="255" wrapText="1"/>
    </xf>
    <xf numFmtId="0" fontId="9" fillId="5" borderId="4" xfId="0" applyFont="1" applyFill="1" applyBorder="1" applyAlignment="1">
      <alignment horizontal="center" vertical="center" textRotation="255" wrapText="1"/>
    </xf>
    <xf numFmtId="0" fontId="9" fillId="5" borderId="5"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9" fillId="5" borderId="10" xfId="0" applyFont="1" applyFill="1" applyBorder="1" applyAlignment="1">
      <alignment horizontal="center" vertical="center" textRotation="255"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3" borderId="5" xfId="0" applyFont="1" applyFill="1" applyBorder="1" applyAlignment="1">
      <alignment horizontal="center" vertical="center" textRotation="255" wrapText="1"/>
    </xf>
    <xf numFmtId="0" fontId="6" fillId="2" borderId="29" xfId="0" applyFont="1" applyFill="1" applyBorder="1" applyAlignment="1">
      <alignment horizontal="center" vertical="center" wrapText="1"/>
    </xf>
    <xf numFmtId="0" fontId="3" fillId="4" borderId="28" xfId="0" applyFont="1" applyFill="1" applyBorder="1" applyAlignment="1">
      <alignment horizontal="center" vertical="center"/>
    </xf>
    <xf numFmtId="0" fontId="14" fillId="5" borderId="30" xfId="0" applyFont="1" applyFill="1" applyBorder="1" applyAlignment="1">
      <alignment horizontal="center" vertical="center" textRotation="255" wrapText="1"/>
    </xf>
    <xf numFmtId="0" fontId="14" fillId="5" borderId="31" xfId="0" applyFont="1" applyFill="1" applyBorder="1" applyAlignment="1">
      <alignment horizontal="center" vertical="center" textRotation="255" wrapText="1"/>
    </xf>
    <xf numFmtId="0" fontId="14" fillId="5" borderId="32"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wrapText="1"/>
    </xf>
    <xf numFmtId="0" fontId="5" fillId="3" borderId="26"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0" fontId="4" fillId="8"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14</xdr:col>
      <xdr:colOff>11206</xdr:colOff>
      <xdr:row>17</xdr:row>
      <xdr:rowOff>233082</xdr:rowOff>
    </xdr:to>
    <xdr:sp macro="" textlink="">
      <xdr:nvSpPr>
        <xdr:cNvPr id="2" name="角丸四角形 1"/>
        <xdr:cNvSpPr/>
      </xdr:nvSpPr>
      <xdr:spPr>
        <a:xfrm>
          <a:off x="824752" y="688041"/>
          <a:ext cx="10650072" cy="3814482"/>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600635</xdr:colOff>
      <xdr:row>34</xdr:row>
      <xdr:rowOff>80680</xdr:rowOff>
    </xdr:from>
    <xdr:to>
      <xdr:col>12</xdr:col>
      <xdr:colOff>358591</xdr:colOff>
      <xdr:row>35</xdr:row>
      <xdr:rowOff>251010</xdr:rowOff>
    </xdr:to>
    <xdr:sp macro="" textlink="">
      <xdr:nvSpPr>
        <xdr:cNvPr id="8" name="円形吹き出し 7"/>
        <xdr:cNvSpPr/>
      </xdr:nvSpPr>
      <xdr:spPr>
        <a:xfrm>
          <a:off x="8722659" y="7001433"/>
          <a:ext cx="1183344" cy="421342"/>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457200</xdr:colOff>
      <xdr:row>22</xdr:row>
      <xdr:rowOff>179294</xdr:rowOff>
    </xdr:from>
    <xdr:to>
      <xdr:col>1</xdr:col>
      <xdr:colOff>259976</xdr:colOff>
      <xdr:row>24</xdr:row>
      <xdr:rowOff>98611</xdr:rowOff>
    </xdr:to>
    <xdr:sp macro="" textlink="">
      <xdr:nvSpPr>
        <xdr:cNvPr id="9" name="円形吹き出し 8"/>
        <xdr:cNvSpPr/>
      </xdr:nvSpPr>
      <xdr:spPr>
        <a:xfrm>
          <a:off x="457200" y="4087906"/>
          <a:ext cx="1228164" cy="421340"/>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190498</xdr:colOff>
      <xdr:row>0</xdr:row>
      <xdr:rowOff>302560</xdr:rowOff>
    </xdr:from>
    <xdr:to>
      <xdr:col>14</xdr:col>
      <xdr:colOff>2319618</xdr:colOff>
      <xdr:row>3</xdr:row>
      <xdr:rowOff>56031</xdr:rowOff>
    </xdr:to>
    <xdr:sp macro="" textlink="">
      <xdr:nvSpPr>
        <xdr:cNvPr id="3" name="テキスト ボックス 2"/>
        <xdr:cNvSpPr txBox="1"/>
      </xdr:nvSpPr>
      <xdr:spPr>
        <a:xfrm>
          <a:off x="11654116" y="302560"/>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HGPｺﾞｼｯｸM" panose="020B0600000000000000" pitchFamily="50" charset="-128"/>
              <a:ea typeface="HGPｺﾞｼｯｸM" panose="020B0600000000000000" pitchFamily="50" charset="-128"/>
            </a:rPr>
            <a:t>平成</a:t>
          </a:r>
          <a:r>
            <a:rPr kumimoji="1" lang="en-US" altLang="ja-JP" sz="1100" baseline="0">
              <a:latin typeface="HGPｺﾞｼｯｸM" panose="020B0600000000000000" pitchFamily="50" charset="-128"/>
              <a:ea typeface="HGPｺﾞｼｯｸM" panose="020B0600000000000000" pitchFamily="50" charset="-128"/>
            </a:rPr>
            <a:t>26</a:t>
          </a:r>
          <a:r>
            <a:rPr kumimoji="1" lang="ja-JP" altLang="en-US" sz="1100" baseline="0">
              <a:latin typeface="HGPｺﾞｼｯｸM" panose="020B0600000000000000" pitchFamily="50" charset="-128"/>
              <a:ea typeface="HGPｺﾞｼｯｸM" panose="020B0600000000000000" pitchFamily="50" charset="-128"/>
            </a:rPr>
            <a:t>年度以前入学者対象</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HGPｺﾞｼｯｸM" panose="020B0600000000000000" pitchFamily="50" charset="-128"/>
              <a:ea typeface="HGPｺﾞｼｯｸM" panose="020B0600000000000000" pitchFamily="50" charset="-128"/>
              <a:cs typeface="+mn-cs"/>
            </a:rPr>
            <a:t>48</a:t>
          </a:r>
          <a:r>
            <a:rPr kumimoji="1" lang="ja-JP" altLang="ja-JP" sz="1100">
              <a:solidFill>
                <a:schemeClr val="dk1"/>
              </a:solidFill>
              <a:effectLst/>
              <a:latin typeface="HGPｺﾞｼｯｸM" panose="020B0600000000000000" pitchFamily="50" charset="-128"/>
              <a:ea typeface="HGPｺﾞｼｯｸM" panose="020B0600000000000000" pitchFamily="50" charset="-128"/>
              <a:cs typeface="+mn-cs"/>
            </a:rPr>
            <a:t>単位修了認定用</a:t>
          </a:r>
          <a:endParaRPr kumimoji="1" lang="en-US" altLang="ja-JP" sz="1100" baseline="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268938</xdr:colOff>
      <xdr:row>1</xdr:row>
      <xdr:rowOff>22412</xdr:rowOff>
    </xdr:from>
    <xdr:to>
      <xdr:col>15</xdr:col>
      <xdr:colOff>2319617</xdr:colOff>
      <xdr:row>2</xdr:row>
      <xdr:rowOff>280147</xdr:rowOff>
    </xdr:to>
    <xdr:sp macro="" textlink="">
      <xdr:nvSpPr>
        <xdr:cNvPr id="2" name="テキスト ボックス 1"/>
        <xdr:cNvSpPr txBox="1"/>
      </xdr:nvSpPr>
      <xdr:spPr>
        <a:xfrm>
          <a:off x="12404909" y="212912"/>
          <a:ext cx="2050679"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26</a:t>
          </a:r>
          <a:r>
            <a:rPr kumimoji="1" lang="ja-JP" altLang="en-US" sz="1100">
              <a:latin typeface="HGSｺﾞｼｯｸM" panose="020B0600000000000000" pitchFamily="50" charset="-128"/>
              <a:ea typeface="HGSｺﾞｼｯｸM" panose="020B0600000000000000" pitchFamily="50" charset="-128"/>
            </a:rPr>
            <a:t>年度以前入学者対象</a:t>
          </a:r>
        </a:p>
        <a:p>
          <a:r>
            <a:rPr kumimoji="1" lang="en-US" altLang="ja-JP" sz="1100">
              <a:latin typeface="HGSｺﾞｼｯｸM" panose="020B0600000000000000" pitchFamily="50" charset="-128"/>
              <a:ea typeface="HGSｺﾞｼｯｸM" panose="020B0600000000000000" pitchFamily="50" charset="-128"/>
            </a:rPr>
            <a:t>48</a:t>
          </a:r>
          <a:r>
            <a:rPr kumimoji="1" lang="ja-JP" altLang="en-US" sz="1100">
              <a:latin typeface="HGSｺﾞｼｯｸM" panose="020B0600000000000000" pitchFamily="50" charset="-128"/>
              <a:ea typeface="HGSｺﾞｼｯｸM" panose="020B0600000000000000" pitchFamily="50" charset="-128"/>
            </a:rPr>
            <a:t>単位修了認定用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16</xdr:row>
      <xdr:rowOff>22860</xdr:rowOff>
    </xdr:from>
    <xdr:to>
      <xdr:col>2</xdr:col>
      <xdr:colOff>731520</xdr:colOff>
      <xdr:row>16</xdr:row>
      <xdr:rowOff>274320</xdr:rowOff>
    </xdr:to>
    <xdr:sp macro="" textlink="">
      <xdr:nvSpPr>
        <xdr:cNvPr id="2" name="テキスト ボックス 1"/>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18</xdr:row>
      <xdr:rowOff>22860</xdr:rowOff>
    </xdr:from>
    <xdr:to>
      <xdr:col>2</xdr:col>
      <xdr:colOff>731520</xdr:colOff>
      <xdr:row>18</xdr:row>
      <xdr:rowOff>274320</xdr:rowOff>
    </xdr:to>
    <xdr:sp macro="" textlink="">
      <xdr:nvSpPr>
        <xdr:cNvPr id="4" name="テキスト ボックス 3"/>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16</xdr:row>
      <xdr:rowOff>106680</xdr:rowOff>
    </xdr:from>
    <xdr:to>
      <xdr:col>2</xdr:col>
      <xdr:colOff>1341120</xdr:colOff>
      <xdr:row>16</xdr:row>
      <xdr:rowOff>358140</xdr:rowOff>
    </xdr:to>
    <xdr:sp macro="" textlink="">
      <xdr:nvSpPr>
        <xdr:cNvPr id="6" name="テキスト ボックス 5"/>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18</xdr:row>
      <xdr:rowOff>121920</xdr:rowOff>
    </xdr:from>
    <xdr:to>
      <xdr:col>2</xdr:col>
      <xdr:colOff>1333500</xdr:colOff>
      <xdr:row>18</xdr:row>
      <xdr:rowOff>373380</xdr:rowOff>
    </xdr:to>
    <xdr:sp macro="" textlink="">
      <xdr:nvSpPr>
        <xdr:cNvPr id="7" name="テキスト ボックス 6"/>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1059180</xdr:colOff>
      <xdr:row>13</xdr:row>
      <xdr:rowOff>106680</xdr:rowOff>
    </xdr:from>
    <xdr:to>
      <xdr:col>2</xdr:col>
      <xdr:colOff>1657350</xdr:colOff>
      <xdr:row>13</xdr:row>
      <xdr:rowOff>358140</xdr:rowOff>
    </xdr:to>
    <xdr:sp macro="" textlink="">
      <xdr:nvSpPr>
        <xdr:cNvPr id="9" name="テキスト ボックス 8"/>
        <xdr:cNvSpPr txBox="1"/>
      </xdr:nvSpPr>
      <xdr:spPr>
        <a:xfrm>
          <a:off x="3469005" y="3354705"/>
          <a:ext cx="59817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14</xdr:row>
      <xdr:rowOff>106680</xdr:rowOff>
    </xdr:from>
    <xdr:to>
      <xdr:col>2</xdr:col>
      <xdr:colOff>1628774</xdr:colOff>
      <xdr:row>14</xdr:row>
      <xdr:rowOff>358140</xdr:rowOff>
    </xdr:to>
    <xdr:sp macro="" textlink="">
      <xdr:nvSpPr>
        <xdr:cNvPr id="10" name="テキスト ボックス 9"/>
        <xdr:cNvSpPr txBox="1"/>
      </xdr:nvSpPr>
      <xdr:spPr>
        <a:xfrm>
          <a:off x="3484244" y="3735705"/>
          <a:ext cx="5543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15</xdr:row>
      <xdr:rowOff>152400</xdr:rowOff>
    </xdr:from>
    <xdr:to>
      <xdr:col>2</xdr:col>
      <xdr:colOff>1666874</xdr:colOff>
      <xdr:row>16</xdr:row>
      <xdr:rowOff>22860</xdr:rowOff>
    </xdr:to>
    <xdr:sp macro="" textlink="">
      <xdr:nvSpPr>
        <xdr:cNvPr id="12" name="テキスト ボックス 11"/>
        <xdr:cNvSpPr txBox="1"/>
      </xdr:nvSpPr>
      <xdr:spPr>
        <a:xfrm>
          <a:off x="3484244" y="4162425"/>
          <a:ext cx="5924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1009651</xdr:colOff>
      <xdr:row>17</xdr:row>
      <xdr:rowOff>99060</xdr:rowOff>
    </xdr:from>
    <xdr:to>
      <xdr:col>2</xdr:col>
      <xdr:colOff>1685925</xdr:colOff>
      <xdr:row>17</xdr:row>
      <xdr:rowOff>350520</xdr:rowOff>
    </xdr:to>
    <xdr:sp macro="" textlink="">
      <xdr:nvSpPr>
        <xdr:cNvPr id="14" name="テキスト ボックス 13"/>
        <xdr:cNvSpPr txBox="1"/>
      </xdr:nvSpPr>
      <xdr:spPr>
        <a:xfrm>
          <a:off x="3419476" y="4871085"/>
          <a:ext cx="676274"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1000125</xdr:colOff>
      <xdr:row>19</xdr:row>
      <xdr:rowOff>114300</xdr:rowOff>
    </xdr:from>
    <xdr:to>
      <xdr:col>2</xdr:col>
      <xdr:colOff>1676400</xdr:colOff>
      <xdr:row>19</xdr:row>
      <xdr:rowOff>365760</xdr:rowOff>
    </xdr:to>
    <xdr:sp macro="" textlink="">
      <xdr:nvSpPr>
        <xdr:cNvPr id="15" name="テキスト ボックス 14"/>
        <xdr:cNvSpPr txBox="1"/>
      </xdr:nvSpPr>
      <xdr:spPr>
        <a:xfrm>
          <a:off x="3409950" y="5648325"/>
          <a:ext cx="6762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990600</xdr:colOff>
      <xdr:row>20</xdr:row>
      <xdr:rowOff>121920</xdr:rowOff>
    </xdr:from>
    <xdr:to>
      <xdr:col>2</xdr:col>
      <xdr:colOff>1676400</xdr:colOff>
      <xdr:row>20</xdr:row>
      <xdr:rowOff>373380</xdr:rowOff>
    </xdr:to>
    <xdr:sp macro="" textlink="">
      <xdr:nvSpPr>
        <xdr:cNvPr id="16" name="テキスト ボックス 15"/>
        <xdr:cNvSpPr txBox="1"/>
      </xdr:nvSpPr>
      <xdr:spPr>
        <a:xfrm>
          <a:off x="3400425" y="6036945"/>
          <a:ext cx="6858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23</xdr:row>
      <xdr:rowOff>7620</xdr:rowOff>
    </xdr:from>
    <xdr:to>
      <xdr:col>2</xdr:col>
      <xdr:colOff>1424940</xdr:colOff>
      <xdr:row>24</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7</xdr:col>
      <xdr:colOff>295276</xdr:colOff>
      <xdr:row>1</xdr:row>
      <xdr:rowOff>66676</xdr:rowOff>
    </xdr:from>
    <xdr:to>
      <xdr:col>9</xdr:col>
      <xdr:colOff>0</xdr:colOff>
      <xdr:row>3</xdr:row>
      <xdr:rowOff>47625</xdr:rowOff>
    </xdr:to>
    <xdr:sp macro="" textlink="">
      <xdr:nvSpPr>
        <xdr:cNvPr id="13" name="テキスト ボックス 12"/>
        <xdr:cNvSpPr txBox="1"/>
      </xdr:nvSpPr>
      <xdr:spPr>
        <a:xfrm>
          <a:off x="11372851" y="238126"/>
          <a:ext cx="2114549"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平成</a:t>
          </a:r>
          <a:r>
            <a:rPr kumimoji="1" lang="en-US" altLang="ja-JP" sz="1100">
              <a:latin typeface="HGSｺﾞｼｯｸM" panose="020B0600000000000000" pitchFamily="50" charset="-128"/>
              <a:ea typeface="HGSｺﾞｼｯｸM" panose="020B0600000000000000" pitchFamily="50" charset="-128"/>
            </a:rPr>
            <a:t>26</a:t>
          </a:r>
          <a:r>
            <a:rPr kumimoji="1" lang="ja-JP" altLang="en-US" sz="1100">
              <a:latin typeface="HGSｺﾞｼｯｸM" panose="020B0600000000000000" pitchFamily="50" charset="-128"/>
              <a:ea typeface="HGSｺﾞｼｯｸM" panose="020B0600000000000000" pitchFamily="50" charset="-128"/>
            </a:rPr>
            <a:t>年度以前入学者対象</a:t>
          </a:r>
        </a:p>
        <a:p>
          <a:r>
            <a:rPr kumimoji="1" lang="en-US" altLang="ja-JP" sz="1100">
              <a:latin typeface="HGSｺﾞｼｯｸM" panose="020B0600000000000000" pitchFamily="50" charset="-128"/>
              <a:ea typeface="HGSｺﾞｼｯｸM" panose="020B0600000000000000" pitchFamily="50" charset="-128"/>
            </a:rPr>
            <a:t>48</a:t>
          </a:r>
          <a:r>
            <a:rPr kumimoji="1" lang="ja-JP" altLang="en-US" sz="1100">
              <a:latin typeface="HGSｺﾞｼｯｸM" panose="020B0600000000000000" pitchFamily="50" charset="-128"/>
              <a:ea typeface="HGSｺﾞｼｯｸM" panose="020B0600000000000000" pitchFamily="50" charset="-128"/>
            </a:rPr>
            <a:t>単位修了認定用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pwise-chiba-u.jp/curriculu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zoomScale="85" zoomScaleNormal="85" workbookViewId="0">
      <selection activeCell="B18" sqref="B18"/>
    </sheetView>
  </sheetViews>
  <sheetFormatPr defaultColWidth="0" defaultRowHeight="13.5" zeroHeight="1" x14ac:dyDescent="0.15"/>
  <cols>
    <col min="1" max="1" width="20.75" style="13"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13" customWidth="1"/>
    <col min="14" max="14" width="5.75" style="15" customWidth="1"/>
    <col min="15" max="15" width="30.75" style="13" customWidth="1"/>
    <col min="16" max="16384" width="8.875" hidden="1"/>
  </cols>
  <sheetData>
    <row r="1" spans="1:16" ht="25.5" x14ac:dyDescent="0.15">
      <c r="B1" s="22" t="s">
        <v>50</v>
      </c>
      <c r="C1" s="13"/>
      <c r="D1" s="16"/>
      <c r="E1" s="16"/>
      <c r="F1" s="13"/>
      <c r="G1" s="13"/>
      <c r="H1" s="16"/>
      <c r="I1" s="16"/>
      <c r="J1" s="16"/>
      <c r="K1" s="16"/>
      <c r="L1" s="13"/>
      <c r="O1" s="108" t="s">
        <v>77</v>
      </c>
      <c r="P1" s="108"/>
    </row>
    <row r="2" spans="1:16" ht="19.899999999999999" customHeight="1" x14ac:dyDescent="0.15">
      <c r="B2" s="70" t="s">
        <v>79</v>
      </c>
      <c r="C2" s="13"/>
      <c r="D2" s="16"/>
      <c r="E2" s="16"/>
      <c r="F2" s="13"/>
      <c r="G2" s="13"/>
      <c r="H2" s="16"/>
      <c r="I2" s="16"/>
      <c r="J2" s="16"/>
      <c r="K2" s="16"/>
      <c r="L2" s="13"/>
    </row>
    <row r="3" spans="1:16" ht="19.899999999999999" customHeight="1" x14ac:dyDescent="0.2">
      <c r="B3" s="13"/>
      <c r="C3" s="13"/>
      <c r="D3" s="16"/>
      <c r="E3" s="16"/>
      <c r="F3" s="13"/>
      <c r="G3" s="13"/>
      <c r="H3" s="16"/>
      <c r="I3" s="16"/>
      <c r="J3" s="16"/>
      <c r="K3" s="16"/>
      <c r="L3" s="13"/>
    </row>
    <row r="4" spans="1:16" s="64" customFormat="1" ht="19.899999999999999" customHeight="1" x14ac:dyDescent="0.15">
      <c r="A4" s="60" t="s">
        <v>45</v>
      </c>
      <c r="B4" s="15" t="s">
        <v>44</v>
      </c>
      <c r="C4" s="20"/>
      <c r="D4" s="61"/>
      <c r="E4" s="61"/>
      <c r="F4" s="62"/>
      <c r="G4" s="62"/>
      <c r="H4" s="63"/>
      <c r="I4" s="63"/>
      <c r="J4" s="63"/>
      <c r="K4" s="63"/>
      <c r="L4" s="62"/>
      <c r="M4" s="62"/>
      <c r="N4" s="20"/>
      <c r="O4" s="62"/>
    </row>
    <row r="5" spans="1:16" ht="19.899999999999999" customHeight="1" x14ac:dyDescent="0.15">
      <c r="A5" s="59" t="s">
        <v>46</v>
      </c>
      <c r="B5" s="19" t="s">
        <v>48</v>
      </c>
      <c r="C5" s="19"/>
      <c r="D5" s="66"/>
      <c r="E5" s="66"/>
      <c r="F5" s="67"/>
      <c r="G5" s="67"/>
      <c r="H5" s="68"/>
      <c r="I5" s="68"/>
      <c r="J5" s="68"/>
      <c r="K5" s="68"/>
      <c r="L5" s="67"/>
    </row>
    <row r="6" spans="1:16" s="69" customFormat="1" ht="19.899999999999999" customHeight="1" x14ac:dyDescent="0.15">
      <c r="A6" s="65"/>
      <c r="B6" s="24" t="s">
        <v>49</v>
      </c>
      <c r="C6" s="24"/>
      <c r="D6" s="92"/>
      <c r="E6" s="92"/>
      <c r="F6" s="25"/>
      <c r="G6" s="25"/>
      <c r="H6" s="16"/>
      <c r="I6" s="16"/>
      <c r="J6" s="16"/>
      <c r="K6" s="16"/>
      <c r="L6" s="25"/>
      <c r="M6" s="67"/>
      <c r="N6" s="19"/>
      <c r="O6" s="67"/>
    </row>
    <row r="7" spans="1:16" s="26" customFormat="1" ht="19.899999999999999" customHeight="1" x14ac:dyDescent="0.15">
      <c r="A7" s="59"/>
      <c r="B7" s="24" t="s">
        <v>51</v>
      </c>
      <c r="C7" s="24"/>
      <c r="D7" s="92"/>
      <c r="E7" s="92"/>
      <c r="F7" s="25"/>
      <c r="G7" s="25"/>
      <c r="H7" s="16"/>
      <c r="I7" s="16"/>
      <c r="J7" s="16"/>
      <c r="K7" s="16"/>
      <c r="L7" s="25"/>
      <c r="M7" s="25"/>
      <c r="N7" s="24"/>
      <c r="O7" s="25"/>
    </row>
    <row r="8" spans="1:16" s="26" customFormat="1" ht="19.899999999999999" customHeight="1" x14ac:dyDescent="0.15">
      <c r="A8" s="59"/>
      <c r="B8" s="24" t="s">
        <v>53</v>
      </c>
      <c r="C8" s="24"/>
      <c r="D8" s="92"/>
      <c r="E8" s="92"/>
      <c r="F8" s="93" t="s">
        <v>78</v>
      </c>
      <c r="G8" s="91"/>
      <c r="H8" s="91"/>
      <c r="I8" s="91"/>
      <c r="J8" s="91"/>
      <c r="K8" s="91"/>
      <c r="L8" s="91"/>
      <c r="M8" s="25"/>
      <c r="N8" s="24"/>
      <c r="O8" s="25"/>
    </row>
    <row r="9" spans="1:16" s="26" customFormat="1" ht="19.899999999999999" customHeight="1" x14ac:dyDescent="0.15">
      <c r="A9" s="59"/>
      <c r="B9" s="109"/>
      <c r="C9" s="109"/>
      <c r="D9" s="109"/>
      <c r="E9" s="109"/>
      <c r="F9" s="109"/>
      <c r="G9" s="109"/>
      <c r="H9" s="109"/>
      <c r="I9" s="109"/>
      <c r="J9" s="109"/>
      <c r="K9" s="109"/>
      <c r="L9" s="109"/>
      <c r="M9" s="25"/>
      <c r="N9" s="24"/>
      <c r="O9" s="25"/>
    </row>
    <row r="10" spans="1:16" ht="19.899999999999999" customHeight="1" x14ac:dyDescent="0.15">
      <c r="A10" s="21" t="s">
        <v>21</v>
      </c>
      <c r="B10" s="19" t="s">
        <v>47</v>
      </c>
      <c r="C10" s="15"/>
      <c r="D10" s="18"/>
      <c r="E10" s="18"/>
      <c r="F10" s="13"/>
      <c r="G10" s="13"/>
      <c r="H10" s="16"/>
      <c r="I10" s="16"/>
      <c r="J10" s="16"/>
      <c r="K10" s="16"/>
      <c r="L10" s="13"/>
    </row>
    <row r="11" spans="1:16" ht="19.899999999999999" customHeight="1" x14ac:dyDescent="0.15">
      <c r="B11" s="15" t="s">
        <v>32</v>
      </c>
      <c r="C11" s="15"/>
      <c r="D11" s="18"/>
      <c r="E11" s="18"/>
      <c r="F11" s="13"/>
      <c r="G11" s="13"/>
      <c r="H11" s="16"/>
      <c r="I11" s="16"/>
      <c r="J11" s="16"/>
      <c r="K11" s="16"/>
      <c r="L11" s="13"/>
    </row>
    <row r="12" spans="1:16" ht="19.899999999999999" customHeight="1" x14ac:dyDescent="0.15">
      <c r="B12" s="20" t="s">
        <v>27</v>
      </c>
      <c r="C12" s="15"/>
      <c r="D12" s="18"/>
      <c r="E12" s="18"/>
      <c r="F12" s="13"/>
      <c r="G12" s="13"/>
      <c r="H12" s="16"/>
      <c r="I12" s="16"/>
      <c r="J12" s="16"/>
      <c r="K12" s="16"/>
      <c r="L12" s="13"/>
    </row>
    <row r="13" spans="1:16" s="26" customFormat="1" ht="19.899999999999999" customHeight="1" x14ac:dyDescent="0.15">
      <c r="A13" s="23" t="s">
        <v>22</v>
      </c>
      <c r="B13" s="24" t="s">
        <v>76</v>
      </c>
      <c r="C13" s="25"/>
      <c r="D13" s="16"/>
      <c r="E13" s="16"/>
      <c r="F13" s="25"/>
      <c r="G13" s="25"/>
      <c r="H13" s="16"/>
      <c r="I13" s="16"/>
      <c r="J13" s="16"/>
      <c r="K13" s="16"/>
      <c r="L13" s="25"/>
      <c r="M13" s="25"/>
      <c r="N13" s="24"/>
      <c r="O13" s="25"/>
    </row>
    <row r="14" spans="1:16" s="26" customFormat="1" ht="19.899999999999999" customHeight="1" x14ac:dyDescent="0.15">
      <c r="A14" s="23" t="s">
        <v>23</v>
      </c>
      <c r="B14" s="24" t="s">
        <v>74</v>
      </c>
      <c r="C14" s="25"/>
      <c r="D14" s="16"/>
      <c r="E14" s="16"/>
      <c r="F14" s="25"/>
      <c r="G14" s="25"/>
      <c r="H14" s="16"/>
      <c r="I14" s="16"/>
      <c r="J14" s="16"/>
      <c r="K14" s="16"/>
      <c r="L14" s="25"/>
      <c r="M14" s="25"/>
      <c r="N14" s="24"/>
      <c r="O14" s="25"/>
    </row>
    <row r="15" spans="1:16" ht="19.899999999999999" customHeight="1" x14ac:dyDescent="0.15">
      <c r="A15" s="23" t="s">
        <v>25</v>
      </c>
      <c r="B15" s="15" t="s">
        <v>26</v>
      </c>
      <c r="C15" s="13"/>
      <c r="D15" s="16"/>
      <c r="E15" s="16"/>
      <c r="F15" s="13"/>
      <c r="G15" s="13"/>
      <c r="H15" s="16"/>
      <c r="I15" s="16"/>
      <c r="J15" s="16"/>
      <c r="K15" s="16"/>
      <c r="L15" s="13"/>
    </row>
    <row r="16" spans="1:16" ht="19.899999999999999" customHeight="1" x14ac:dyDescent="0.15">
      <c r="B16" s="20" t="s">
        <v>52</v>
      </c>
      <c r="C16" s="13"/>
      <c r="D16" s="16"/>
      <c r="E16" s="16"/>
      <c r="F16" s="13"/>
      <c r="G16" s="13"/>
      <c r="H16" s="16"/>
      <c r="I16" s="16"/>
      <c r="J16" s="16"/>
      <c r="K16" s="16"/>
      <c r="L16" s="13"/>
    </row>
    <row r="17" spans="1:15" ht="19.899999999999999" customHeight="1" x14ac:dyDescent="0.15">
      <c r="A17" s="59" t="s">
        <v>68</v>
      </c>
      <c r="B17" s="15" t="s">
        <v>86</v>
      </c>
      <c r="C17" s="15"/>
      <c r="D17" s="18"/>
      <c r="E17" s="18"/>
      <c r="F17" s="13"/>
      <c r="G17" s="13"/>
      <c r="H17" s="16"/>
      <c r="I17" s="16"/>
      <c r="J17" s="16"/>
      <c r="K17" s="16"/>
      <c r="L17" s="13"/>
    </row>
    <row r="18" spans="1:15" ht="19.899999999999999" customHeight="1" x14ac:dyDescent="0.2">
      <c r="B18" s="20"/>
      <c r="C18" s="13"/>
      <c r="D18" s="16"/>
      <c r="E18" s="16"/>
      <c r="F18" s="13"/>
      <c r="G18" s="13"/>
      <c r="H18" s="16"/>
      <c r="I18" s="16"/>
      <c r="J18" s="16"/>
      <c r="K18" s="16"/>
      <c r="L18" s="13"/>
    </row>
    <row r="19" spans="1:15" ht="19.899999999999999" customHeight="1" x14ac:dyDescent="0.2">
      <c r="B19" s="13"/>
      <c r="C19" s="13"/>
      <c r="D19" s="16"/>
      <c r="E19" s="16"/>
      <c r="F19" s="13"/>
      <c r="G19" s="13"/>
      <c r="H19" s="16"/>
      <c r="I19" s="16"/>
      <c r="J19" s="16"/>
      <c r="K19" s="16"/>
      <c r="L19" s="13"/>
    </row>
    <row r="20" spans="1:15" s="1" customFormat="1" ht="25.15" customHeight="1" thickBot="1" x14ac:dyDescent="0.2">
      <c r="A20" s="16"/>
      <c r="B20" s="115"/>
      <c r="C20" s="115"/>
      <c r="D20" s="27" t="s">
        <v>2</v>
      </c>
      <c r="E20" s="27" t="s">
        <v>0</v>
      </c>
      <c r="F20" s="27" t="s">
        <v>3</v>
      </c>
      <c r="G20" s="28" t="s">
        <v>30</v>
      </c>
      <c r="H20" s="27" t="s">
        <v>15</v>
      </c>
      <c r="I20" s="99" t="s">
        <v>75</v>
      </c>
      <c r="J20" s="27" t="s">
        <v>5</v>
      </c>
      <c r="K20" s="27" t="s">
        <v>6</v>
      </c>
      <c r="L20" s="27" t="s">
        <v>1</v>
      </c>
      <c r="M20" s="43" t="s">
        <v>31</v>
      </c>
      <c r="N20" s="28" t="s">
        <v>72</v>
      </c>
      <c r="O20" s="16"/>
    </row>
    <row r="21" spans="1:15" ht="19.899999999999999" customHeight="1" thickBot="1" x14ac:dyDescent="0.2">
      <c r="B21" s="110" t="s">
        <v>24</v>
      </c>
      <c r="C21" s="116" t="s">
        <v>33</v>
      </c>
      <c r="D21" s="29" t="s">
        <v>16</v>
      </c>
      <c r="E21" s="30" t="s">
        <v>17</v>
      </c>
      <c r="F21" s="31" t="s">
        <v>18</v>
      </c>
      <c r="G21" s="30">
        <v>2</v>
      </c>
      <c r="H21" s="30">
        <v>24</v>
      </c>
      <c r="I21" s="30" t="s">
        <v>4</v>
      </c>
      <c r="J21" s="30" t="s">
        <v>19</v>
      </c>
      <c r="K21" s="30">
        <v>4</v>
      </c>
      <c r="L21" s="31"/>
      <c r="M21" s="42" t="s">
        <v>29</v>
      </c>
      <c r="N21" s="41">
        <f>IF(M21="済",G21)</f>
        <v>2</v>
      </c>
    </row>
    <row r="22" spans="1:15" ht="19.899999999999999" customHeight="1" x14ac:dyDescent="0.15">
      <c r="B22" s="111"/>
      <c r="C22" s="117"/>
      <c r="D22" s="44">
        <v>1</v>
      </c>
      <c r="E22" s="38"/>
      <c r="F22" s="37"/>
      <c r="G22" s="38"/>
      <c r="H22" s="38"/>
      <c r="I22" s="38"/>
      <c r="J22" s="38"/>
      <c r="K22" s="38"/>
      <c r="L22" s="38"/>
      <c r="M22" s="39"/>
      <c r="N22" s="38" t="str">
        <f>IF(M22="済",G22,"-")</f>
        <v>-</v>
      </c>
    </row>
    <row r="23" spans="1:15" ht="19.899999999999999" customHeight="1" x14ac:dyDescent="0.15">
      <c r="B23" s="111"/>
      <c r="C23" s="117"/>
      <c r="D23" s="45">
        <v>2</v>
      </c>
      <c r="E23" s="39"/>
      <c r="F23" s="37"/>
      <c r="G23" s="38"/>
      <c r="H23" s="39"/>
      <c r="I23" s="38"/>
      <c r="J23" s="38"/>
      <c r="K23" s="38"/>
      <c r="L23" s="38"/>
      <c r="M23" s="39"/>
      <c r="N23" s="38" t="str">
        <f t="shared" ref="N23:N36" si="0">IF(M23="済",G23,"-")</f>
        <v>-</v>
      </c>
    </row>
    <row r="24" spans="1:15" ht="19.899999999999999" customHeight="1" x14ac:dyDescent="0.15">
      <c r="B24" s="111"/>
      <c r="C24" s="117"/>
      <c r="D24" s="45">
        <v>3</v>
      </c>
      <c r="E24" s="39"/>
      <c r="F24" s="37"/>
      <c r="G24" s="38"/>
      <c r="H24" s="39"/>
      <c r="I24" s="38"/>
      <c r="J24" s="38"/>
      <c r="K24" s="38"/>
      <c r="L24" s="38"/>
      <c r="M24" s="39"/>
      <c r="N24" s="38" t="str">
        <f t="shared" si="0"/>
        <v>-</v>
      </c>
    </row>
    <row r="25" spans="1:15" ht="19.899999999999999" customHeight="1" x14ac:dyDescent="0.15">
      <c r="B25" s="111"/>
      <c r="C25" s="117"/>
      <c r="D25" s="45">
        <v>4</v>
      </c>
      <c r="E25" s="39"/>
      <c r="F25" s="37"/>
      <c r="G25" s="38"/>
      <c r="H25" s="39"/>
      <c r="I25" s="38"/>
      <c r="J25" s="38"/>
      <c r="K25" s="38"/>
      <c r="L25" s="38"/>
      <c r="M25" s="39"/>
      <c r="N25" s="38" t="str">
        <f t="shared" si="0"/>
        <v>-</v>
      </c>
    </row>
    <row r="26" spans="1:15" ht="19.899999999999999" customHeight="1" x14ac:dyDescent="0.15">
      <c r="B26" s="111"/>
      <c r="C26" s="117"/>
      <c r="D26" s="45">
        <v>5</v>
      </c>
      <c r="E26" s="39"/>
      <c r="F26" s="37"/>
      <c r="G26" s="38"/>
      <c r="H26" s="39"/>
      <c r="I26" s="38"/>
      <c r="J26" s="38"/>
      <c r="K26" s="38"/>
      <c r="L26" s="38"/>
      <c r="M26" s="39"/>
      <c r="N26" s="38" t="str">
        <f t="shared" si="0"/>
        <v>-</v>
      </c>
    </row>
    <row r="27" spans="1:15" ht="19.899999999999999" customHeight="1" x14ac:dyDescent="0.15">
      <c r="B27" s="111"/>
      <c r="C27" s="117"/>
      <c r="D27" s="45">
        <v>6</v>
      </c>
      <c r="E27" s="39"/>
      <c r="F27" s="37"/>
      <c r="G27" s="38"/>
      <c r="H27" s="39"/>
      <c r="I27" s="38"/>
      <c r="J27" s="38"/>
      <c r="K27" s="38"/>
      <c r="L27" s="38"/>
      <c r="M27" s="39"/>
      <c r="N27" s="38" t="str">
        <f t="shared" si="0"/>
        <v>-</v>
      </c>
    </row>
    <row r="28" spans="1:15" ht="19.899999999999999" customHeight="1" x14ac:dyDescent="0.15">
      <c r="B28" s="111"/>
      <c r="C28" s="117"/>
      <c r="D28" s="45">
        <v>7</v>
      </c>
      <c r="E28" s="39"/>
      <c r="F28" s="37"/>
      <c r="G28" s="38"/>
      <c r="H28" s="39"/>
      <c r="I28" s="38"/>
      <c r="J28" s="38"/>
      <c r="K28" s="38"/>
      <c r="L28" s="38"/>
      <c r="M28" s="39"/>
      <c r="N28" s="38" t="str">
        <f t="shared" si="0"/>
        <v>-</v>
      </c>
    </row>
    <row r="29" spans="1:15" ht="19.899999999999999" customHeight="1" x14ac:dyDescent="0.15">
      <c r="B29" s="111"/>
      <c r="C29" s="117"/>
      <c r="D29" s="45">
        <v>8</v>
      </c>
      <c r="E29" s="39"/>
      <c r="F29" s="37"/>
      <c r="G29" s="38"/>
      <c r="H29" s="39"/>
      <c r="I29" s="38"/>
      <c r="J29" s="38"/>
      <c r="K29" s="38"/>
      <c r="L29" s="38"/>
      <c r="M29" s="39"/>
      <c r="N29" s="38" t="str">
        <f t="shared" si="0"/>
        <v>-</v>
      </c>
    </row>
    <row r="30" spans="1:15" ht="19.899999999999999" customHeight="1" x14ac:dyDescent="0.15">
      <c r="B30" s="111"/>
      <c r="C30" s="117"/>
      <c r="D30" s="45">
        <v>9</v>
      </c>
      <c r="E30" s="39"/>
      <c r="F30" s="37"/>
      <c r="G30" s="38"/>
      <c r="H30" s="39"/>
      <c r="I30" s="38"/>
      <c r="J30" s="38"/>
      <c r="K30" s="38"/>
      <c r="L30" s="38"/>
      <c r="M30" s="39"/>
      <c r="N30" s="38" t="str">
        <f t="shared" si="0"/>
        <v>-</v>
      </c>
    </row>
    <row r="31" spans="1:15" ht="19.899999999999999" customHeight="1" x14ac:dyDescent="0.15">
      <c r="B31" s="111"/>
      <c r="C31" s="117"/>
      <c r="D31" s="45">
        <v>10</v>
      </c>
      <c r="E31" s="39"/>
      <c r="F31" s="37"/>
      <c r="G31" s="38"/>
      <c r="H31" s="39"/>
      <c r="I31" s="38"/>
      <c r="J31" s="38"/>
      <c r="K31" s="38"/>
      <c r="L31" s="38"/>
      <c r="M31" s="39"/>
      <c r="N31" s="38" t="str">
        <f t="shared" si="0"/>
        <v>-</v>
      </c>
    </row>
    <row r="32" spans="1:15" ht="19.899999999999999" customHeight="1" x14ac:dyDescent="0.15">
      <c r="B32" s="111"/>
      <c r="C32" s="117"/>
      <c r="D32" s="45">
        <v>11</v>
      </c>
      <c r="E32" s="39"/>
      <c r="F32" s="37"/>
      <c r="G32" s="38"/>
      <c r="H32" s="39"/>
      <c r="I32" s="38"/>
      <c r="J32" s="38"/>
      <c r="K32" s="38"/>
      <c r="L32" s="38"/>
      <c r="M32" s="39"/>
      <c r="N32" s="38" t="str">
        <f t="shared" si="0"/>
        <v>-</v>
      </c>
    </row>
    <row r="33" spans="2:14" ht="19.899999999999999" customHeight="1" x14ac:dyDescent="0.15">
      <c r="B33" s="111"/>
      <c r="C33" s="117"/>
      <c r="D33" s="45">
        <v>12</v>
      </c>
      <c r="E33" s="39"/>
      <c r="F33" s="37"/>
      <c r="G33" s="38"/>
      <c r="H33" s="39"/>
      <c r="I33" s="38"/>
      <c r="J33" s="38"/>
      <c r="K33" s="38"/>
      <c r="L33" s="38"/>
      <c r="M33" s="39"/>
      <c r="N33" s="38" t="str">
        <f t="shared" si="0"/>
        <v>-</v>
      </c>
    </row>
    <row r="34" spans="2:14" ht="19.899999999999999" customHeight="1" x14ac:dyDescent="0.15">
      <c r="B34" s="111"/>
      <c r="C34" s="117"/>
      <c r="D34" s="45">
        <v>13</v>
      </c>
      <c r="E34" s="39"/>
      <c r="F34" s="37"/>
      <c r="G34" s="38"/>
      <c r="H34" s="39"/>
      <c r="I34" s="38"/>
      <c r="J34" s="38"/>
      <c r="K34" s="38"/>
      <c r="L34" s="38"/>
      <c r="M34" s="39"/>
      <c r="N34" s="38" t="str">
        <f t="shared" si="0"/>
        <v>-</v>
      </c>
    </row>
    <row r="35" spans="2:14" ht="19.899999999999999" customHeight="1" x14ac:dyDescent="0.15">
      <c r="B35" s="111"/>
      <c r="C35" s="117"/>
      <c r="D35" s="45">
        <v>14</v>
      </c>
      <c r="E35" s="39"/>
      <c r="F35" s="37"/>
      <c r="G35" s="38"/>
      <c r="H35" s="39"/>
      <c r="I35" s="38"/>
      <c r="J35" s="38"/>
      <c r="K35" s="38"/>
      <c r="L35" s="38"/>
      <c r="M35" s="39"/>
      <c r="N35" s="38" t="str">
        <f t="shared" si="0"/>
        <v>-</v>
      </c>
    </row>
    <row r="36" spans="2:14" ht="19.899999999999999" customHeight="1" x14ac:dyDescent="0.15">
      <c r="B36" s="111"/>
      <c r="C36" s="117"/>
      <c r="D36" s="46">
        <v>15</v>
      </c>
      <c r="E36" s="40"/>
      <c r="F36" s="37"/>
      <c r="G36" s="38"/>
      <c r="H36" s="39"/>
      <c r="I36" s="38"/>
      <c r="J36" s="38"/>
      <c r="K36" s="38"/>
      <c r="L36" s="38"/>
      <c r="M36" s="39"/>
      <c r="N36" s="38" t="str">
        <f t="shared" si="0"/>
        <v>-</v>
      </c>
    </row>
    <row r="37" spans="2:14" ht="25.15" customHeight="1" x14ac:dyDescent="0.15">
      <c r="B37" s="118" t="s">
        <v>71</v>
      </c>
      <c r="C37" s="119"/>
      <c r="D37" s="120"/>
      <c r="E37" s="112" t="s">
        <v>80</v>
      </c>
      <c r="F37" s="113"/>
      <c r="G37" s="113"/>
      <c r="H37" s="113"/>
      <c r="I37" s="114"/>
      <c r="J37" s="113"/>
      <c r="K37" s="113"/>
      <c r="L37" s="113"/>
      <c r="M37" s="113"/>
      <c r="N37" s="47">
        <f>SUM(N22:N36)</f>
        <v>0</v>
      </c>
    </row>
    <row r="38" spans="2:14" s="13" customFormat="1" x14ac:dyDescent="0.15">
      <c r="D38" s="16"/>
      <c r="E38" s="16"/>
      <c r="H38" s="16"/>
      <c r="I38" s="16"/>
      <c r="J38" s="16"/>
      <c r="K38" s="16"/>
      <c r="N38" s="15"/>
    </row>
    <row r="39" spans="2:14" s="13" customFormat="1" x14ac:dyDescent="0.15">
      <c r="D39" s="16"/>
      <c r="E39" s="16"/>
      <c r="H39" s="16"/>
      <c r="I39" s="16"/>
      <c r="J39" s="16"/>
      <c r="K39" s="16"/>
      <c r="N39" s="15"/>
    </row>
    <row r="40" spans="2:14" s="13" customFormat="1" x14ac:dyDescent="0.15">
      <c r="D40" s="16"/>
      <c r="E40" s="16"/>
      <c r="H40" s="16"/>
      <c r="I40" s="16"/>
      <c r="J40" s="16"/>
      <c r="K40" s="16"/>
      <c r="N40" s="15"/>
    </row>
    <row r="41" spans="2:14" s="13" customFormat="1" x14ac:dyDescent="0.15">
      <c r="D41" s="16"/>
      <c r="E41" s="16"/>
      <c r="H41" s="16"/>
      <c r="I41" s="16"/>
      <c r="J41" s="16"/>
      <c r="K41" s="16"/>
      <c r="N41" s="15"/>
    </row>
    <row r="42" spans="2:14" s="13" customFormat="1" x14ac:dyDescent="0.15">
      <c r="D42" s="16"/>
      <c r="E42" s="16"/>
      <c r="H42" s="16"/>
      <c r="I42" s="16"/>
      <c r="J42" s="16"/>
      <c r="K42" s="16"/>
      <c r="N42" s="15"/>
    </row>
    <row r="43" spans="2:14" s="13" customFormat="1" x14ac:dyDescent="0.15">
      <c r="D43" s="16"/>
      <c r="E43" s="16"/>
      <c r="H43" s="16"/>
      <c r="I43" s="16"/>
      <c r="J43" s="16"/>
      <c r="K43" s="16"/>
      <c r="N43" s="15"/>
    </row>
    <row r="44" spans="2:14" s="13" customFormat="1" x14ac:dyDescent="0.15">
      <c r="D44" s="16"/>
      <c r="E44" s="16"/>
      <c r="H44" s="16"/>
      <c r="I44" s="16"/>
      <c r="J44" s="16"/>
      <c r="K44" s="16"/>
      <c r="N44" s="15"/>
    </row>
    <row r="45" spans="2:14" s="13" customFormat="1" x14ac:dyDescent="0.15">
      <c r="D45" s="16"/>
      <c r="E45" s="16"/>
      <c r="H45" s="16"/>
      <c r="I45" s="16"/>
      <c r="J45" s="16"/>
      <c r="K45" s="16"/>
      <c r="N45" s="15"/>
    </row>
    <row r="46" spans="2:14" s="13" customFormat="1" x14ac:dyDescent="0.15">
      <c r="D46" s="16"/>
      <c r="E46" s="16"/>
      <c r="H46" s="16"/>
      <c r="I46" s="16"/>
      <c r="J46" s="16"/>
      <c r="K46" s="16"/>
      <c r="N46" s="15"/>
    </row>
    <row r="47" spans="2:14" s="13" customFormat="1" x14ac:dyDescent="0.15">
      <c r="D47" s="16"/>
      <c r="E47" s="16"/>
      <c r="H47" s="16"/>
      <c r="I47" s="16"/>
      <c r="J47" s="16"/>
      <c r="K47" s="16"/>
      <c r="N47" s="15"/>
    </row>
    <row r="48" spans="2:14" s="13" customFormat="1" x14ac:dyDescent="0.15">
      <c r="D48" s="16"/>
      <c r="E48" s="16"/>
      <c r="H48" s="16"/>
      <c r="I48" s="16"/>
      <c r="J48" s="16"/>
      <c r="K48" s="16"/>
      <c r="N48" s="15"/>
    </row>
    <row r="49" spans="4:14" s="13" customFormat="1" x14ac:dyDescent="0.15">
      <c r="D49" s="16"/>
      <c r="E49" s="16"/>
      <c r="H49" s="16"/>
      <c r="I49" s="16"/>
      <c r="J49" s="16"/>
      <c r="K49" s="16"/>
      <c r="N49" s="15"/>
    </row>
    <row r="50" spans="4:14" s="13" customFormat="1" x14ac:dyDescent="0.15">
      <c r="D50" s="16"/>
      <c r="E50" s="16"/>
      <c r="H50" s="16"/>
      <c r="I50" s="16"/>
      <c r="J50" s="16"/>
      <c r="K50" s="16"/>
      <c r="N50" s="15"/>
    </row>
    <row r="51" spans="4:14" s="13" customFormat="1" x14ac:dyDescent="0.15">
      <c r="D51" s="16"/>
      <c r="E51" s="16"/>
      <c r="H51" s="16"/>
      <c r="I51" s="16"/>
      <c r="J51" s="16"/>
      <c r="K51" s="16"/>
      <c r="N51" s="15"/>
    </row>
    <row r="52" spans="4:14" s="13" customFormat="1" x14ac:dyDescent="0.15">
      <c r="D52" s="16"/>
      <c r="E52" s="16"/>
      <c r="H52" s="16"/>
      <c r="I52" s="16"/>
      <c r="J52" s="16"/>
      <c r="K52" s="16"/>
      <c r="N52" s="15"/>
    </row>
    <row r="53" spans="4:14" s="13" customFormat="1" x14ac:dyDescent="0.15">
      <c r="D53" s="16"/>
      <c r="E53" s="16"/>
      <c r="H53" s="16"/>
      <c r="I53" s="16"/>
      <c r="J53" s="16"/>
      <c r="K53" s="16"/>
      <c r="N53" s="15"/>
    </row>
    <row r="54" spans="4:14" s="13" customFormat="1" x14ac:dyDescent="0.15">
      <c r="D54" s="16"/>
      <c r="E54" s="16"/>
      <c r="H54" s="16"/>
      <c r="I54" s="16"/>
      <c r="J54" s="16"/>
      <c r="K54" s="16"/>
      <c r="N54" s="15"/>
    </row>
    <row r="55" spans="4:14" s="13" customFormat="1" x14ac:dyDescent="0.15">
      <c r="D55" s="16"/>
      <c r="E55" s="16"/>
      <c r="H55" s="16"/>
      <c r="I55" s="16"/>
      <c r="J55" s="16"/>
      <c r="K55" s="16"/>
      <c r="N55" s="15"/>
    </row>
    <row r="56" spans="4:14" s="13" customFormat="1" x14ac:dyDescent="0.15">
      <c r="D56" s="16"/>
      <c r="E56" s="16"/>
      <c r="H56" s="16"/>
      <c r="I56" s="16"/>
      <c r="J56" s="16"/>
      <c r="K56" s="16"/>
      <c r="N56" s="15"/>
    </row>
    <row r="57" spans="4:14" s="13" customFormat="1" x14ac:dyDescent="0.15">
      <c r="D57" s="16"/>
      <c r="E57" s="16"/>
      <c r="H57" s="16"/>
      <c r="I57" s="16"/>
      <c r="J57" s="16"/>
      <c r="K57" s="16"/>
      <c r="N57" s="15"/>
    </row>
    <row r="58" spans="4:14" s="13" customFormat="1" x14ac:dyDescent="0.15">
      <c r="D58" s="16"/>
      <c r="E58" s="16"/>
      <c r="H58" s="16"/>
      <c r="I58" s="16"/>
      <c r="J58" s="16"/>
      <c r="K58" s="16"/>
      <c r="N58" s="15"/>
    </row>
    <row r="59" spans="4:14" s="13" customFormat="1" x14ac:dyDescent="0.15">
      <c r="D59" s="16"/>
      <c r="E59" s="16"/>
      <c r="H59" s="16"/>
      <c r="I59" s="16"/>
      <c r="J59" s="16"/>
      <c r="K59" s="16"/>
      <c r="N59" s="15"/>
    </row>
    <row r="60" spans="4:14" s="13" customFormat="1" x14ac:dyDescent="0.15">
      <c r="D60" s="16"/>
      <c r="E60" s="16"/>
      <c r="H60" s="16"/>
      <c r="I60" s="16"/>
      <c r="J60" s="16"/>
      <c r="K60" s="16"/>
      <c r="N60" s="15"/>
    </row>
    <row r="61" spans="4:14" s="13" customFormat="1" x14ac:dyDescent="0.15">
      <c r="D61" s="16"/>
      <c r="E61" s="16"/>
      <c r="H61" s="16"/>
      <c r="I61" s="16"/>
      <c r="J61" s="16"/>
      <c r="K61" s="16"/>
      <c r="N61" s="15"/>
    </row>
    <row r="62" spans="4:14" s="13" customFormat="1" x14ac:dyDescent="0.15">
      <c r="D62" s="16"/>
      <c r="E62" s="16"/>
      <c r="H62" s="16"/>
      <c r="I62" s="16"/>
      <c r="J62" s="16"/>
      <c r="K62" s="16"/>
      <c r="N62" s="15"/>
    </row>
    <row r="63" spans="4:14" s="13" customFormat="1" x14ac:dyDescent="0.15">
      <c r="D63" s="16"/>
      <c r="E63" s="16"/>
      <c r="H63" s="16"/>
      <c r="I63" s="16"/>
      <c r="J63" s="16"/>
      <c r="K63" s="16"/>
      <c r="N63" s="15"/>
    </row>
    <row r="64" spans="4:14" s="13" customFormat="1" x14ac:dyDescent="0.15">
      <c r="D64" s="16"/>
      <c r="E64" s="16"/>
      <c r="H64" s="16"/>
      <c r="I64" s="16"/>
      <c r="J64" s="16"/>
      <c r="K64" s="16"/>
      <c r="N64" s="15"/>
    </row>
    <row r="65" spans="4:14" s="13" customFormat="1" x14ac:dyDescent="0.15">
      <c r="D65" s="16"/>
      <c r="E65" s="16"/>
      <c r="H65" s="16"/>
      <c r="I65" s="16"/>
      <c r="J65" s="16"/>
      <c r="K65" s="16"/>
      <c r="N65" s="15"/>
    </row>
    <row r="66" spans="4:14" s="13" customFormat="1" x14ac:dyDescent="0.15">
      <c r="D66" s="16"/>
      <c r="E66" s="16"/>
      <c r="H66" s="16"/>
      <c r="I66" s="16"/>
      <c r="J66" s="16"/>
      <c r="K66" s="16"/>
      <c r="N66" s="15"/>
    </row>
    <row r="67" spans="4:14" s="13" customFormat="1" x14ac:dyDescent="0.15">
      <c r="D67" s="16"/>
      <c r="E67" s="16"/>
      <c r="H67" s="16"/>
      <c r="I67" s="16"/>
      <c r="J67" s="16"/>
      <c r="K67" s="16"/>
      <c r="N67" s="15"/>
    </row>
    <row r="68" spans="4:14" s="13" customFormat="1" x14ac:dyDescent="0.15">
      <c r="D68" s="16"/>
      <c r="E68" s="16"/>
      <c r="H68" s="16"/>
      <c r="I68" s="16"/>
      <c r="J68" s="16"/>
      <c r="K68" s="16"/>
      <c r="N68" s="15"/>
    </row>
    <row r="69" spans="4:14" s="13" customFormat="1" x14ac:dyDescent="0.15">
      <c r="D69" s="16"/>
      <c r="E69" s="16"/>
      <c r="H69" s="16"/>
      <c r="I69" s="16"/>
      <c r="J69" s="16"/>
      <c r="K69" s="16"/>
      <c r="N69" s="15"/>
    </row>
    <row r="70" spans="4:14" s="13" customFormat="1" x14ac:dyDescent="0.15">
      <c r="D70" s="16"/>
      <c r="E70" s="16"/>
      <c r="H70" s="16"/>
      <c r="I70" s="16"/>
      <c r="J70" s="16"/>
      <c r="K70" s="16"/>
      <c r="N70" s="15"/>
    </row>
    <row r="71" spans="4:14" s="13" customFormat="1" x14ac:dyDescent="0.15">
      <c r="D71" s="16"/>
      <c r="E71" s="16"/>
      <c r="H71" s="16"/>
      <c r="I71" s="16"/>
      <c r="J71" s="16"/>
      <c r="K71" s="16"/>
      <c r="N71" s="15"/>
    </row>
    <row r="72" spans="4:14" s="13" customFormat="1" x14ac:dyDescent="0.15">
      <c r="D72" s="16"/>
      <c r="E72" s="16"/>
      <c r="H72" s="16"/>
      <c r="I72" s="16"/>
      <c r="J72" s="16"/>
      <c r="K72" s="16"/>
      <c r="N72" s="15"/>
    </row>
    <row r="73" spans="4:14" s="13" customFormat="1" x14ac:dyDescent="0.15">
      <c r="D73" s="16"/>
      <c r="E73" s="16"/>
      <c r="H73" s="16"/>
      <c r="I73" s="16"/>
      <c r="J73" s="16"/>
      <c r="K73" s="16"/>
      <c r="N73" s="15"/>
    </row>
    <row r="74" spans="4:14" s="13" customFormat="1" x14ac:dyDescent="0.15">
      <c r="D74" s="16"/>
      <c r="E74" s="16"/>
      <c r="H74" s="16"/>
      <c r="I74" s="16"/>
      <c r="J74" s="16"/>
      <c r="K74" s="16"/>
      <c r="N74" s="15"/>
    </row>
    <row r="75" spans="4:14" s="13" customFormat="1" x14ac:dyDescent="0.15">
      <c r="D75" s="16"/>
      <c r="E75" s="16"/>
      <c r="H75" s="16"/>
      <c r="I75" s="16"/>
      <c r="J75" s="16"/>
      <c r="K75" s="16"/>
      <c r="N75" s="15"/>
    </row>
    <row r="76" spans="4:14" s="13" customFormat="1" x14ac:dyDescent="0.15">
      <c r="D76" s="16"/>
      <c r="E76" s="16"/>
      <c r="H76" s="16"/>
      <c r="I76" s="16"/>
      <c r="J76" s="16"/>
      <c r="K76" s="16"/>
      <c r="N76" s="15"/>
    </row>
    <row r="77" spans="4:14" s="13" customFormat="1" x14ac:dyDescent="0.15">
      <c r="D77" s="16"/>
      <c r="E77" s="16"/>
      <c r="H77" s="16"/>
      <c r="I77" s="16"/>
      <c r="J77" s="16"/>
      <c r="K77" s="16"/>
      <c r="N77" s="15"/>
    </row>
    <row r="78" spans="4:14" s="13" customFormat="1" x14ac:dyDescent="0.15">
      <c r="D78" s="16"/>
      <c r="E78" s="16"/>
      <c r="H78" s="16"/>
      <c r="I78" s="16"/>
      <c r="J78" s="16"/>
      <c r="K78" s="16"/>
      <c r="N78" s="15"/>
    </row>
    <row r="79" spans="4:14" s="13" customFormat="1" x14ac:dyDescent="0.15">
      <c r="D79" s="16"/>
      <c r="E79" s="16"/>
      <c r="H79" s="16"/>
      <c r="I79" s="16"/>
      <c r="J79" s="16"/>
      <c r="K79" s="16"/>
      <c r="N79" s="15"/>
    </row>
    <row r="80" spans="4:14" s="13" customFormat="1" x14ac:dyDescent="0.15">
      <c r="D80" s="16"/>
      <c r="E80" s="16"/>
      <c r="H80" s="16"/>
      <c r="I80" s="16"/>
      <c r="J80" s="16"/>
      <c r="K80" s="16"/>
      <c r="N80" s="15"/>
    </row>
    <row r="81" spans="4:14" s="13" customFormat="1" x14ac:dyDescent="0.15">
      <c r="D81" s="16"/>
      <c r="E81" s="16"/>
      <c r="H81" s="16"/>
      <c r="I81" s="16"/>
      <c r="J81" s="16"/>
      <c r="K81" s="16"/>
      <c r="N81" s="15"/>
    </row>
    <row r="82" spans="4:14" s="13" customFormat="1" x14ac:dyDescent="0.15">
      <c r="D82" s="16"/>
      <c r="E82" s="16"/>
      <c r="H82" s="16"/>
      <c r="I82" s="16"/>
      <c r="J82" s="16"/>
      <c r="K82" s="16"/>
      <c r="N82" s="15"/>
    </row>
    <row r="83" spans="4:14" s="13" customFormat="1" x14ac:dyDescent="0.15">
      <c r="D83" s="16"/>
      <c r="E83" s="16"/>
      <c r="H83" s="16"/>
      <c r="I83" s="16"/>
      <c r="J83" s="16"/>
      <c r="K83" s="16"/>
      <c r="N83" s="15"/>
    </row>
    <row r="84" spans="4:14" s="13" customFormat="1" x14ac:dyDescent="0.15">
      <c r="D84" s="16"/>
      <c r="E84" s="16"/>
      <c r="H84" s="16"/>
      <c r="I84" s="16"/>
      <c r="J84" s="16"/>
      <c r="K84" s="16"/>
      <c r="N84" s="15"/>
    </row>
    <row r="85" spans="4:14" s="13" customFormat="1" x14ac:dyDescent="0.15">
      <c r="D85" s="16"/>
      <c r="E85" s="16"/>
      <c r="H85" s="16"/>
      <c r="I85" s="16"/>
      <c r="J85" s="16"/>
      <c r="K85" s="16"/>
      <c r="N85" s="15"/>
    </row>
    <row r="86" spans="4:14" s="13" customFormat="1" x14ac:dyDescent="0.15">
      <c r="D86" s="16"/>
      <c r="E86" s="16"/>
      <c r="H86" s="16"/>
      <c r="I86" s="16"/>
      <c r="J86" s="16"/>
      <c r="K86" s="16"/>
      <c r="N86" s="15"/>
    </row>
    <row r="87" spans="4:14" x14ac:dyDescent="0.15"/>
    <row r="88" spans="4:14" x14ac:dyDescent="0.15"/>
    <row r="89" spans="4:14" x14ac:dyDescent="0.15"/>
    <row r="90" spans="4:14" x14ac:dyDescent="0.15"/>
  </sheetData>
  <mergeCells count="7">
    <mergeCell ref="O1:P1"/>
    <mergeCell ref="B9:L9"/>
    <mergeCell ref="B21:B36"/>
    <mergeCell ref="E37:M37"/>
    <mergeCell ref="B20:C20"/>
    <mergeCell ref="C21:C36"/>
    <mergeCell ref="B37:D37"/>
  </mergeCells>
  <phoneticPr fontId="2"/>
  <dataValidations count="7">
    <dataValidation type="whole" allowBlank="1" showInputMessage="1" showErrorMessage="1" sqref="G21">
      <formula1>1</formula1>
      <formula2>4</formula2>
    </dataValidation>
    <dataValidation type="list" errorStyle="warning" allowBlank="1" showInputMessage="1" showErrorMessage="1" error="セルの右側の▼をクリックし、適切な項目を選択してください。" sqref="I21">
      <formula1>"前期,後期,通年"</formula1>
    </dataValidation>
    <dataValidation type="textLength" allowBlank="1" showInputMessage="1" showErrorMessage="1" error="授業コードは英数字9桁です。_x000a_シラバスなどで確認してください。" sqref="E21:E36">
      <formula1>9</formula1>
      <formula2>9</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6">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6"/>
  </dataValidations>
  <hyperlinks>
    <hyperlink ref="F8" r:id="rId1" display="http://skipwise-chiba-u.jp/curriculum/"/>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06"/>
  <sheetViews>
    <sheetView zoomScaleNormal="100" workbookViewId="0">
      <selection activeCell="D105" sqref="D105"/>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7" s="57" customFormat="1" ht="15" customHeight="1" x14ac:dyDescent="0.15">
      <c r="D1" s="94" t="s">
        <v>41</v>
      </c>
      <c r="E1" s="95" t="s">
        <v>43</v>
      </c>
      <c r="F1" s="125" t="s">
        <v>42</v>
      </c>
      <c r="G1" s="125"/>
      <c r="H1" s="125"/>
      <c r="I1" s="125"/>
      <c r="J1" s="125"/>
      <c r="O1" s="58"/>
      <c r="P1" s="103" t="s">
        <v>70</v>
      </c>
    </row>
    <row r="2" spans="1:17" ht="30" customHeight="1" x14ac:dyDescent="0.15">
      <c r="D2" s="96"/>
      <c r="E2" s="97"/>
      <c r="F2" s="126"/>
      <c r="G2" s="126"/>
      <c r="H2" s="126"/>
      <c r="I2" s="126"/>
      <c r="J2" s="126"/>
      <c r="Q2" s="100"/>
    </row>
    <row r="3" spans="1:17" ht="23.25" customHeight="1" x14ac:dyDescent="0.15"/>
    <row r="4" spans="1:17" s="1" customFormat="1" ht="25.15" customHeight="1" thickBot="1" x14ac:dyDescent="0.2">
      <c r="A4" s="127"/>
      <c r="B4" s="127"/>
      <c r="C4" s="27" t="s">
        <v>2</v>
      </c>
      <c r="D4" s="27" t="s">
        <v>0</v>
      </c>
      <c r="E4" s="27" t="s">
        <v>3</v>
      </c>
      <c r="F4" s="28" t="s">
        <v>30</v>
      </c>
      <c r="G4" s="27" t="s">
        <v>15</v>
      </c>
      <c r="H4" s="98" t="s">
        <v>75</v>
      </c>
      <c r="I4" s="27" t="s">
        <v>5</v>
      </c>
      <c r="J4" s="27" t="s">
        <v>6</v>
      </c>
      <c r="K4" s="27" t="s">
        <v>1</v>
      </c>
      <c r="L4" s="27" t="s">
        <v>28</v>
      </c>
      <c r="M4" s="28" t="s">
        <v>72</v>
      </c>
      <c r="N4" s="104"/>
      <c r="O4" s="104"/>
      <c r="P4" s="104"/>
    </row>
    <row r="5" spans="1:17" ht="19.899999999999999" customHeight="1" thickBot="1" x14ac:dyDescent="0.2">
      <c r="A5" s="123" t="s">
        <v>24</v>
      </c>
      <c r="B5" s="133" t="s">
        <v>33</v>
      </c>
      <c r="C5" s="29" t="s">
        <v>16</v>
      </c>
      <c r="D5" s="30" t="s">
        <v>17</v>
      </c>
      <c r="E5" s="31" t="s">
        <v>18</v>
      </c>
      <c r="F5" s="30">
        <v>2</v>
      </c>
      <c r="G5" s="30">
        <v>24</v>
      </c>
      <c r="H5" s="30" t="s">
        <v>4</v>
      </c>
      <c r="I5" s="30" t="s">
        <v>19</v>
      </c>
      <c r="J5" s="30">
        <v>4</v>
      </c>
      <c r="K5" s="31"/>
      <c r="L5" s="42" t="s">
        <v>29</v>
      </c>
      <c r="M5" s="41">
        <f>IF(L5="済",F5)</f>
        <v>2</v>
      </c>
      <c r="N5" s="105"/>
      <c r="O5" s="106"/>
      <c r="P5" s="105"/>
    </row>
    <row r="6" spans="1:17" ht="19.899999999999999" customHeight="1" x14ac:dyDescent="0.15">
      <c r="A6" s="132"/>
      <c r="B6" s="130"/>
      <c r="C6" s="6">
        <v>1</v>
      </c>
      <c r="D6" s="32"/>
      <c r="E6" s="37"/>
      <c r="F6" s="38"/>
      <c r="G6" s="32"/>
      <c r="H6" s="48"/>
      <c r="I6" s="50"/>
      <c r="J6" s="50"/>
      <c r="K6" s="32"/>
      <c r="L6" s="38"/>
      <c r="M6" s="38" t="str">
        <f>IF(L6="済",F6,"-")</f>
        <v>-</v>
      </c>
      <c r="N6" s="105"/>
      <c r="O6" s="106"/>
      <c r="P6" s="105"/>
    </row>
    <row r="7" spans="1:17" ht="19.899999999999999" customHeight="1" x14ac:dyDescent="0.15">
      <c r="A7" s="132"/>
      <c r="B7" s="130"/>
      <c r="C7" s="3">
        <v>2</v>
      </c>
      <c r="D7" s="33"/>
      <c r="E7" s="37"/>
      <c r="F7" s="38"/>
      <c r="G7" s="33"/>
      <c r="H7" s="39"/>
      <c r="I7" s="49"/>
      <c r="J7" s="49"/>
      <c r="K7" s="32"/>
      <c r="L7" s="39"/>
      <c r="M7" s="38" t="str">
        <f t="shared" ref="M7:M20" si="0">IF(L7="済",F7,"-")</f>
        <v>-</v>
      </c>
      <c r="N7" s="105"/>
      <c r="O7" s="106"/>
      <c r="P7" s="105"/>
    </row>
    <row r="8" spans="1:17" ht="19.899999999999999" customHeight="1" x14ac:dyDescent="0.15">
      <c r="A8" s="132"/>
      <c r="B8" s="130"/>
      <c r="C8" s="3">
        <v>3</v>
      </c>
      <c r="D8" s="33"/>
      <c r="E8" s="37"/>
      <c r="F8" s="38"/>
      <c r="G8" s="33"/>
      <c r="H8" s="39"/>
      <c r="I8" s="49"/>
      <c r="J8" s="49"/>
      <c r="K8" s="32"/>
      <c r="L8" s="39"/>
      <c r="M8" s="38" t="str">
        <f t="shared" si="0"/>
        <v>-</v>
      </c>
      <c r="N8" s="105"/>
      <c r="O8" s="106"/>
      <c r="P8" s="105"/>
    </row>
    <row r="9" spans="1:17" ht="19.899999999999999" customHeight="1" x14ac:dyDescent="0.15">
      <c r="A9" s="132"/>
      <c r="B9" s="130"/>
      <c r="C9" s="3">
        <v>4</v>
      </c>
      <c r="D9" s="33"/>
      <c r="E9" s="37"/>
      <c r="F9" s="38"/>
      <c r="G9" s="33"/>
      <c r="H9" s="39"/>
      <c r="I9" s="49"/>
      <c r="J9" s="49"/>
      <c r="K9" s="32"/>
      <c r="L9" s="39"/>
      <c r="M9" s="38" t="str">
        <f t="shared" si="0"/>
        <v>-</v>
      </c>
      <c r="N9" s="105"/>
      <c r="O9" s="106"/>
      <c r="P9" s="105"/>
    </row>
    <row r="10" spans="1:17" ht="19.899999999999999" customHeight="1" x14ac:dyDescent="0.15">
      <c r="A10" s="132"/>
      <c r="B10" s="130"/>
      <c r="C10" s="3">
        <v>5</v>
      </c>
      <c r="D10" s="33"/>
      <c r="E10" s="37"/>
      <c r="F10" s="38"/>
      <c r="G10" s="33"/>
      <c r="H10" s="39"/>
      <c r="I10" s="49"/>
      <c r="J10" s="49"/>
      <c r="K10" s="32"/>
      <c r="L10" s="39"/>
      <c r="M10" s="38" t="str">
        <f t="shared" si="0"/>
        <v>-</v>
      </c>
      <c r="N10" s="105"/>
      <c r="O10" s="106"/>
      <c r="P10" s="105"/>
    </row>
    <row r="11" spans="1:17" ht="19.899999999999999" customHeight="1" x14ac:dyDescent="0.15">
      <c r="A11" s="132"/>
      <c r="B11" s="130"/>
      <c r="C11" s="3">
        <v>6</v>
      </c>
      <c r="D11" s="33"/>
      <c r="E11" s="37"/>
      <c r="F11" s="38"/>
      <c r="G11" s="33"/>
      <c r="H11" s="39"/>
      <c r="I11" s="49"/>
      <c r="J11" s="49"/>
      <c r="K11" s="32"/>
      <c r="L11" s="39"/>
      <c r="M11" s="38" t="str">
        <f t="shared" si="0"/>
        <v>-</v>
      </c>
      <c r="N11" s="105"/>
      <c r="O11" s="106"/>
      <c r="P11" s="105"/>
    </row>
    <row r="12" spans="1:17" ht="19.899999999999999" customHeight="1" x14ac:dyDescent="0.15">
      <c r="A12" s="132"/>
      <c r="B12" s="130"/>
      <c r="C12" s="3">
        <v>7</v>
      </c>
      <c r="D12" s="33"/>
      <c r="E12" s="37"/>
      <c r="F12" s="38"/>
      <c r="G12" s="33"/>
      <c r="H12" s="39"/>
      <c r="I12" s="49"/>
      <c r="J12" s="49"/>
      <c r="K12" s="32"/>
      <c r="L12" s="39"/>
      <c r="M12" s="38" t="str">
        <f t="shared" si="0"/>
        <v>-</v>
      </c>
      <c r="N12" s="105"/>
      <c r="O12" s="106"/>
      <c r="P12" s="105"/>
    </row>
    <row r="13" spans="1:17" ht="19.899999999999999" customHeight="1" x14ac:dyDescent="0.15">
      <c r="A13" s="132"/>
      <c r="B13" s="130"/>
      <c r="C13" s="3">
        <v>8</v>
      </c>
      <c r="D13" s="33"/>
      <c r="E13" s="37"/>
      <c r="F13" s="38"/>
      <c r="G13" s="33"/>
      <c r="H13" s="39"/>
      <c r="I13" s="49"/>
      <c r="J13" s="49"/>
      <c r="K13" s="32"/>
      <c r="L13" s="39"/>
      <c r="M13" s="38" t="str">
        <f t="shared" si="0"/>
        <v>-</v>
      </c>
      <c r="N13" s="105"/>
      <c r="O13" s="106"/>
      <c r="P13" s="105"/>
    </row>
    <row r="14" spans="1:17" ht="19.899999999999999" customHeight="1" x14ac:dyDescent="0.15">
      <c r="A14" s="132"/>
      <c r="B14" s="130"/>
      <c r="C14" s="3">
        <v>9</v>
      </c>
      <c r="D14" s="33"/>
      <c r="E14" s="37"/>
      <c r="F14" s="38"/>
      <c r="G14" s="33"/>
      <c r="H14" s="39"/>
      <c r="I14" s="49"/>
      <c r="J14" s="49"/>
      <c r="K14" s="32"/>
      <c r="L14" s="39"/>
      <c r="M14" s="38" t="str">
        <f t="shared" si="0"/>
        <v>-</v>
      </c>
      <c r="N14" s="105"/>
      <c r="O14" s="106"/>
      <c r="P14" s="105"/>
    </row>
    <row r="15" spans="1:17" ht="19.899999999999999" customHeight="1" x14ac:dyDescent="0.15">
      <c r="A15" s="132"/>
      <c r="B15" s="130"/>
      <c r="C15" s="3">
        <v>10</v>
      </c>
      <c r="D15" s="33"/>
      <c r="E15" s="37"/>
      <c r="F15" s="38"/>
      <c r="G15" s="33"/>
      <c r="H15" s="39"/>
      <c r="I15" s="49"/>
      <c r="J15" s="49"/>
      <c r="K15" s="32"/>
      <c r="L15" s="39"/>
      <c r="M15" s="38" t="str">
        <f t="shared" si="0"/>
        <v>-</v>
      </c>
      <c r="N15" s="105"/>
      <c r="O15" s="106"/>
      <c r="P15" s="105"/>
    </row>
    <row r="16" spans="1:17" ht="19.899999999999999" customHeight="1" x14ac:dyDescent="0.15">
      <c r="A16" s="132"/>
      <c r="B16" s="130"/>
      <c r="C16" s="3">
        <v>11</v>
      </c>
      <c r="D16" s="33"/>
      <c r="E16" s="37"/>
      <c r="F16" s="38"/>
      <c r="G16" s="33"/>
      <c r="H16" s="39"/>
      <c r="I16" s="49"/>
      <c r="J16" s="49"/>
      <c r="K16" s="32"/>
      <c r="L16" s="39"/>
      <c r="M16" s="38" t="str">
        <f t="shared" si="0"/>
        <v>-</v>
      </c>
      <c r="N16" s="105"/>
      <c r="O16" s="106"/>
      <c r="P16" s="105"/>
    </row>
    <row r="17" spans="1:16" ht="19.899999999999999" customHeight="1" x14ac:dyDescent="0.15">
      <c r="A17" s="132"/>
      <c r="B17" s="130"/>
      <c r="C17" s="3">
        <v>12</v>
      </c>
      <c r="D17" s="33"/>
      <c r="E17" s="37"/>
      <c r="F17" s="38"/>
      <c r="G17" s="33"/>
      <c r="H17" s="39"/>
      <c r="I17" s="49"/>
      <c r="J17" s="49"/>
      <c r="K17" s="32"/>
      <c r="L17" s="39"/>
      <c r="M17" s="38" t="str">
        <f t="shared" si="0"/>
        <v>-</v>
      </c>
      <c r="N17" s="105"/>
      <c r="O17" s="106"/>
      <c r="P17" s="105"/>
    </row>
    <row r="18" spans="1:16" ht="19.899999999999999" customHeight="1" x14ac:dyDescent="0.15">
      <c r="A18" s="132"/>
      <c r="B18" s="130"/>
      <c r="C18" s="3">
        <v>13</v>
      </c>
      <c r="D18" s="33"/>
      <c r="E18" s="37"/>
      <c r="F18" s="38"/>
      <c r="G18" s="33"/>
      <c r="H18" s="39"/>
      <c r="I18" s="49"/>
      <c r="J18" s="49"/>
      <c r="K18" s="32"/>
      <c r="L18" s="39"/>
      <c r="M18" s="38" t="str">
        <f t="shared" si="0"/>
        <v>-</v>
      </c>
      <c r="N18" s="105"/>
      <c r="O18" s="106"/>
      <c r="P18" s="105"/>
    </row>
    <row r="19" spans="1:16" ht="19.899999999999999" customHeight="1" x14ac:dyDescent="0.15">
      <c r="A19" s="132"/>
      <c r="B19" s="130"/>
      <c r="C19" s="3">
        <v>14</v>
      </c>
      <c r="D19" s="33"/>
      <c r="E19" s="37"/>
      <c r="F19" s="38"/>
      <c r="G19" s="33"/>
      <c r="H19" s="39"/>
      <c r="I19" s="49"/>
      <c r="J19" s="49"/>
      <c r="K19" s="32"/>
      <c r="L19" s="39"/>
      <c r="M19" s="38" t="str">
        <f t="shared" si="0"/>
        <v>-</v>
      </c>
      <c r="N19" s="105"/>
      <c r="O19" s="106"/>
      <c r="P19" s="105"/>
    </row>
    <row r="20" spans="1:16" ht="19.899999999999999" customHeight="1" thickBot="1" x14ac:dyDescent="0.2">
      <c r="A20" s="132"/>
      <c r="B20" s="130"/>
      <c r="C20" s="5">
        <v>15</v>
      </c>
      <c r="D20" s="34"/>
      <c r="E20" s="37"/>
      <c r="F20" s="38"/>
      <c r="G20" s="33"/>
      <c r="H20" s="39"/>
      <c r="I20" s="49"/>
      <c r="J20" s="49"/>
      <c r="K20" s="32"/>
      <c r="L20" s="39"/>
      <c r="M20" s="48" t="str">
        <f t="shared" si="0"/>
        <v>-</v>
      </c>
      <c r="N20" s="105"/>
      <c r="O20" s="106"/>
      <c r="P20" s="105"/>
    </row>
    <row r="21" spans="1:16" ht="25.15" customHeight="1" thickBot="1" x14ac:dyDescent="0.2">
      <c r="A21" s="134" t="s">
        <v>71</v>
      </c>
      <c r="B21" s="135"/>
      <c r="C21" s="136"/>
      <c r="D21" s="112" t="s">
        <v>80</v>
      </c>
      <c r="E21" s="113"/>
      <c r="F21" s="113"/>
      <c r="G21" s="113"/>
      <c r="H21" s="114"/>
      <c r="I21" s="113"/>
      <c r="J21" s="113"/>
      <c r="K21" s="113"/>
      <c r="L21" s="113"/>
      <c r="M21" s="56">
        <f>SUM(M6:M20)</f>
        <v>0</v>
      </c>
    </row>
    <row r="22" spans="1:16" ht="13.15" x14ac:dyDescent="0.2"/>
    <row r="23" spans="1:16" x14ac:dyDescent="0.15"/>
    <row r="24" spans="1:16" s="1" customFormat="1" ht="25.15" customHeight="1" x14ac:dyDescent="0.15">
      <c r="A24" s="127"/>
      <c r="B24" s="127"/>
      <c r="C24" s="27" t="s">
        <v>2</v>
      </c>
      <c r="D24" s="27" t="s">
        <v>0</v>
      </c>
      <c r="E24" s="27" t="s">
        <v>3</v>
      </c>
      <c r="F24" s="28" t="s">
        <v>30</v>
      </c>
      <c r="G24" s="27" t="s">
        <v>15</v>
      </c>
      <c r="H24" s="98" t="s">
        <v>75</v>
      </c>
      <c r="I24" s="27" t="s">
        <v>5</v>
      </c>
      <c r="J24" s="27" t="s">
        <v>6</v>
      </c>
      <c r="K24" s="27" t="s">
        <v>1</v>
      </c>
      <c r="L24" s="27" t="s">
        <v>28</v>
      </c>
      <c r="M24" s="28" t="s">
        <v>72</v>
      </c>
      <c r="N24" s="4" t="s">
        <v>69</v>
      </c>
      <c r="O24" s="4" t="s">
        <v>11</v>
      </c>
      <c r="P24" s="4" t="s">
        <v>12</v>
      </c>
    </row>
    <row r="25" spans="1:16" ht="19.899999999999999" customHeight="1" x14ac:dyDescent="0.15">
      <c r="A25" s="123" t="s">
        <v>24</v>
      </c>
      <c r="B25" s="129" t="s">
        <v>34</v>
      </c>
      <c r="C25" s="6">
        <v>1</v>
      </c>
      <c r="D25" s="32"/>
      <c r="E25" s="37"/>
      <c r="F25" s="38"/>
      <c r="G25" s="32"/>
      <c r="H25" s="48"/>
      <c r="I25" s="49"/>
      <c r="J25" s="49"/>
      <c r="K25" s="32"/>
      <c r="L25" s="38"/>
      <c r="M25" s="38" t="str">
        <f>IF(L25="済",F25,"-")</f>
        <v>-</v>
      </c>
      <c r="N25" s="35"/>
      <c r="O25" s="36"/>
      <c r="P25" s="35"/>
    </row>
    <row r="26" spans="1:16" ht="19.899999999999999" customHeight="1" x14ac:dyDescent="0.15">
      <c r="A26" s="132"/>
      <c r="B26" s="130"/>
      <c r="C26" s="3">
        <v>2</v>
      </c>
      <c r="D26" s="33"/>
      <c r="E26" s="37"/>
      <c r="F26" s="38"/>
      <c r="G26" s="33"/>
      <c r="H26" s="39"/>
      <c r="I26" s="49"/>
      <c r="J26" s="49"/>
      <c r="K26" s="32"/>
      <c r="L26" s="39"/>
      <c r="M26" s="38" t="str">
        <f t="shared" ref="M26:M39" si="1">IF(L26="済",F26,"-")</f>
        <v>-</v>
      </c>
      <c r="N26" s="35"/>
      <c r="O26" s="36"/>
      <c r="P26" s="35"/>
    </row>
    <row r="27" spans="1:16" ht="19.899999999999999" customHeight="1" x14ac:dyDescent="0.15">
      <c r="A27" s="132"/>
      <c r="B27" s="130"/>
      <c r="C27" s="3">
        <v>3</v>
      </c>
      <c r="D27" s="33"/>
      <c r="E27" s="37"/>
      <c r="F27" s="38"/>
      <c r="G27" s="33"/>
      <c r="H27" s="39"/>
      <c r="I27" s="49"/>
      <c r="J27" s="49"/>
      <c r="K27" s="32"/>
      <c r="L27" s="39"/>
      <c r="M27" s="38" t="str">
        <f t="shared" si="1"/>
        <v>-</v>
      </c>
      <c r="N27" s="35"/>
      <c r="O27" s="36"/>
      <c r="P27" s="35"/>
    </row>
    <row r="28" spans="1:16" ht="19.899999999999999" customHeight="1" x14ac:dyDescent="0.15">
      <c r="A28" s="132"/>
      <c r="B28" s="130"/>
      <c r="C28" s="3">
        <v>4</v>
      </c>
      <c r="D28" s="33"/>
      <c r="E28" s="37"/>
      <c r="F28" s="38"/>
      <c r="G28" s="33"/>
      <c r="H28" s="39"/>
      <c r="I28" s="49"/>
      <c r="J28" s="49"/>
      <c r="K28" s="32"/>
      <c r="L28" s="39"/>
      <c r="M28" s="38" t="str">
        <f t="shared" si="1"/>
        <v>-</v>
      </c>
      <c r="N28" s="35"/>
      <c r="O28" s="36"/>
      <c r="P28" s="35"/>
    </row>
    <row r="29" spans="1:16" ht="19.899999999999999" customHeight="1" x14ac:dyDescent="0.15">
      <c r="A29" s="132"/>
      <c r="B29" s="130"/>
      <c r="C29" s="3">
        <v>5</v>
      </c>
      <c r="D29" s="33"/>
      <c r="E29" s="37"/>
      <c r="F29" s="38"/>
      <c r="G29" s="33"/>
      <c r="H29" s="39"/>
      <c r="I29" s="49"/>
      <c r="J29" s="49"/>
      <c r="K29" s="32"/>
      <c r="L29" s="39"/>
      <c r="M29" s="38" t="str">
        <f t="shared" si="1"/>
        <v>-</v>
      </c>
      <c r="N29" s="35"/>
      <c r="O29" s="36"/>
      <c r="P29" s="35"/>
    </row>
    <row r="30" spans="1:16" ht="19.899999999999999" customHeight="1" x14ac:dyDescent="0.15">
      <c r="A30" s="132"/>
      <c r="B30" s="130"/>
      <c r="C30" s="3">
        <v>6</v>
      </c>
      <c r="D30" s="33"/>
      <c r="E30" s="37"/>
      <c r="F30" s="38"/>
      <c r="G30" s="33"/>
      <c r="H30" s="39"/>
      <c r="I30" s="49"/>
      <c r="J30" s="49"/>
      <c r="K30" s="32"/>
      <c r="L30" s="39"/>
      <c r="M30" s="38" t="str">
        <f t="shared" si="1"/>
        <v>-</v>
      </c>
      <c r="N30" s="35"/>
      <c r="O30" s="36"/>
      <c r="P30" s="35"/>
    </row>
    <row r="31" spans="1:16" ht="19.899999999999999" customHeight="1" x14ac:dyDescent="0.15">
      <c r="A31" s="132"/>
      <c r="B31" s="130"/>
      <c r="C31" s="3">
        <v>7</v>
      </c>
      <c r="D31" s="33"/>
      <c r="E31" s="37"/>
      <c r="F31" s="38"/>
      <c r="G31" s="33"/>
      <c r="H31" s="39"/>
      <c r="I31" s="49"/>
      <c r="J31" s="49"/>
      <c r="K31" s="32"/>
      <c r="L31" s="39"/>
      <c r="M31" s="38" t="str">
        <f t="shared" si="1"/>
        <v>-</v>
      </c>
      <c r="N31" s="35"/>
      <c r="O31" s="36"/>
      <c r="P31" s="35"/>
    </row>
    <row r="32" spans="1:16" ht="19.899999999999999" customHeight="1" x14ac:dyDescent="0.15">
      <c r="A32" s="132"/>
      <c r="B32" s="130"/>
      <c r="C32" s="3">
        <v>8</v>
      </c>
      <c r="D32" s="33"/>
      <c r="E32" s="37"/>
      <c r="F32" s="38"/>
      <c r="G32" s="33"/>
      <c r="H32" s="39"/>
      <c r="I32" s="49"/>
      <c r="J32" s="49"/>
      <c r="K32" s="32"/>
      <c r="L32" s="39"/>
      <c r="M32" s="38" t="str">
        <f t="shared" si="1"/>
        <v>-</v>
      </c>
      <c r="N32" s="35"/>
      <c r="O32" s="36"/>
      <c r="P32" s="35"/>
    </row>
    <row r="33" spans="1:16" ht="19.899999999999999" customHeight="1" x14ac:dyDescent="0.15">
      <c r="A33" s="132"/>
      <c r="B33" s="130"/>
      <c r="C33" s="3">
        <v>9</v>
      </c>
      <c r="D33" s="33"/>
      <c r="E33" s="37"/>
      <c r="F33" s="38"/>
      <c r="G33" s="33"/>
      <c r="H33" s="39"/>
      <c r="I33" s="49"/>
      <c r="J33" s="49"/>
      <c r="K33" s="32"/>
      <c r="L33" s="39"/>
      <c r="M33" s="38" t="str">
        <f t="shared" si="1"/>
        <v>-</v>
      </c>
      <c r="N33" s="35"/>
      <c r="O33" s="36"/>
      <c r="P33" s="35"/>
    </row>
    <row r="34" spans="1:16" ht="19.899999999999999" customHeight="1" x14ac:dyDescent="0.15">
      <c r="A34" s="132"/>
      <c r="B34" s="130"/>
      <c r="C34" s="3">
        <v>10</v>
      </c>
      <c r="D34" s="33"/>
      <c r="E34" s="37"/>
      <c r="F34" s="38"/>
      <c r="G34" s="33"/>
      <c r="H34" s="39"/>
      <c r="I34" s="49"/>
      <c r="J34" s="49"/>
      <c r="K34" s="32"/>
      <c r="L34" s="39"/>
      <c r="M34" s="38" t="str">
        <f t="shared" si="1"/>
        <v>-</v>
      </c>
      <c r="N34" s="35"/>
      <c r="O34" s="36"/>
      <c r="P34" s="35"/>
    </row>
    <row r="35" spans="1:16" ht="19.899999999999999" customHeight="1" x14ac:dyDescent="0.15">
      <c r="A35" s="132"/>
      <c r="B35" s="130"/>
      <c r="C35" s="3">
        <v>11</v>
      </c>
      <c r="D35" s="33"/>
      <c r="E35" s="37"/>
      <c r="F35" s="38"/>
      <c r="G35" s="33"/>
      <c r="H35" s="39"/>
      <c r="I35" s="49"/>
      <c r="J35" s="49"/>
      <c r="K35" s="32"/>
      <c r="L35" s="39"/>
      <c r="M35" s="38" t="str">
        <f t="shared" si="1"/>
        <v>-</v>
      </c>
      <c r="N35" s="35"/>
      <c r="O35" s="36"/>
      <c r="P35" s="35"/>
    </row>
    <row r="36" spans="1:16" ht="19.899999999999999" customHeight="1" x14ac:dyDescent="0.15">
      <c r="A36" s="132"/>
      <c r="B36" s="130"/>
      <c r="C36" s="3">
        <v>12</v>
      </c>
      <c r="D36" s="33"/>
      <c r="E36" s="37"/>
      <c r="F36" s="38"/>
      <c r="G36" s="33"/>
      <c r="H36" s="39"/>
      <c r="I36" s="49"/>
      <c r="J36" s="49"/>
      <c r="K36" s="32"/>
      <c r="L36" s="39"/>
      <c r="M36" s="38" t="str">
        <f t="shared" si="1"/>
        <v>-</v>
      </c>
      <c r="N36" s="35"/>
      <c r="O36" s="36"/>
      <c r="P36" s="35"/>
    </row>
    <row r="37" spans="1:16" ht="19.899999999999999" customHeight="1" x14ac:dyDescent="0.15">
      <c r="A37" s="132"/>
      <c r="B37" s="130"/>
      <c r="C37" s="3">
        <v>13</v>
      </c>
      <c r="D37" s="33"/>
      <c r="E37" s="37"/>
      <c r="F37" s="38"/>
      <c r="G37" s="33"/>
      <c r="H37" s="39"/>
      <c r="I37" s="49"/>
      <c r="J37" s="49"/>
      <c r="K37" s="32"/>
      <c r="L37" s="39"/>
      <c r="M37" s="38" t="str">
        <f t="shared" si="1"/>
        <v>-</v>
      </c>
      <c r="N37" s="35"/>
      <c r="O37" s="36"/>
      <c r="P37" s="35"/>
    </row>
    <row r="38" spans="1:16" ht="19.899999999999999" customHeight="1" x14ac:dyDescent="0.15">
      <c r="A38" s="132"/>
      <c r="B38" s="130"/>
      <c r="C38" s="3">
        <v>14</v>
      </c>
      <c r="D38" s="33"/>
      <c r="E38" s="37"/>
      <c r="F38" s="38"/>
      <c r="G38" s="33"/>
      <c r="H38" s="39"/>
      <c r="I38" s="49"/>
      <c r="J38" s="49"/>
      <c r="K38" s="32"/>
      <c r="L38" s="39"/>
      <c r="M38" s="38" t="str">
        <f t="shared" si="1"/>
        <v>-</v>
      </c>
      <c r="N38" s="35"/>
      <c r="O38" s="36"/>
      <c r="P38" s="35"/>
    </row>
    <row r="39" spans="1:16" ht="19.899999999999999" customHeight="1" thickBot="1" x14ac:dyDescent="0.2">
      <c r="A39" s="137"/>
      <c r="B39" s="131"/>
      <c r="C39" s="5">
        <v>15</v>
      </c>
      <c r="D39" s="34"/>
      <c r="E39" s="37"/>
      <c r="F39" s="38"/>
      <c r="G39" s="33"/>
      <c r="H39" s="39"/>
      <c r="I39" s="49"/>
      <c r="J39" s="49"/>
      <c r="K39" s="32"/>
      <c r="L39" s="39"/>
      <c r="M39" s="48" t="str">
        <f t="shared" si="1"/>
        <v>-</v>
      </c>
      <c r="N39" s="35"/>
      <c r="O39" s="36"/>
      <c r="P39" s="35"/>
    </row>
    <row r="40" spans="1:16" ht="25.15" customHeight="1" thickBot="1" x14ac:dyDescent="0.2">
      <c r="A40" s="134" t="s">
        <v>71</v>
      </c>
      <c r="B40" s="135"/>
      <c r="C40" s="136"/>
      <c r="D40" s="112" t="s">
        <v>81</v>
      </c>
      <c r="E40" s="113"/>
      <c r="F40" s="113"/>
      <c r="G40" s="113"/>
      <c r="H40" s="114"/>
      <c r="I40" s="113"/>
      <c r="J40" s="113"/>
      <c r="K40" s="113"/>
      <c r="L40" s="113"/>
      <c r="M40" s="56">
        <f>SUM(M25:M39)</f>
        <v>0</v>
      </c>
    </row>
    <row r="41" spans="1:16" x14ac:dyDescent="0.15"/>
    <row r="42" spans="1:16" x14ac:dyDescent="0.15"/>
    <row r="43" spans="1:16" s="1" customFormat="1" ht="25.15" customHeight="1" x14ac:dyDescent="0.15">
      <c r="A43" s="128"/>
      <c r="B43" s="128"/>
      <c r="C43" s="4" t="s">
        <v>2</v>
      </c>
      <c r="D43" s="4" t="s">
        <v>0</v>
      </c>
      <c r="E43" s="4" t="s">
        <v>3</v>
      </c>
      <c r="F43" s="28" t="s">
        <v>30</v>
      </c>
      <c r="G43" s="4" t="s">
        <v>15</v>
      </c>
      <c r="H43" s="98" t="s">
        <v>75</v>
      </c>
      <c r="I43" s="4" t="s">
        <v>5</v>
      </c>
      <c r="J43" s="4" t="s">
        <v>6</v>
      </c>
      <c r="K43" s="4" t="s">
        <v>1</v>
      </c>
      <c r="L43" s="27" t="s">
        <v>28</v>
      </c>
      <c r="M43" s="28" t="s">
        <v>72</v>
      </c>
      <c r="N43"/>
      <c r="O43" s="2"/>
      <c r="P43"/>
    </row>
    <row r="44" spans="1:16" ht="19.899999999999999" customHeight="1" x14ac:dyDescent="0.15">
      <c r="A44" s="121" t="s">
        <v>7</v>
      </c>
      <c r="B44" s="122"/>
      <c r="C44" s="3">
        <v>1</v>
      </c>
      <c r="D44" s="33"/>
      <c r="E44" s="37"/>
      <c r="F44" s="38"/>
      <c r="G44" s="32"/>
      <c r="H44" s="49"/>
      <c r="I44" s="49"/>
      <c r="J44" s="49"/>
      <c r="K44" s="32"/>
      <c r="L44" s="39"/>
      <c r="M44" s="38" t="str">
        <f t="shared" ref="M44:M55" si="2">IF(L44="済",F44,"-")</f>
        <v>-</v>
      </c>
    </row>
    <row r="45" spans="1:16" ht="19.899999999999999" customHeight="1" x14ac:dyDescent="0.15">
      <c r="A45" s="121"/>
      <c r="B45" s="122"/>
      <c r="C45" s="3">
        <v>2</v>
      </c>
      <c r="D45" s="33"/>
      <c r="E45" s="37"/>
      <c r="F45" s="38"/>
      <c r="G45" s="32"/>
      <c r="H45" s="49"/>
      <c r="I45" s="49"/>
      <c r="J45" s="49"/>
      <c r="K45" s="32"/>
      <c r="L45" s="39"/>
      <c r="M45" s="38" t="str">
        <f t="shared" si="2"/>
        <v>-</v>
      </c>
    </row>
    <row r="46" spans="1:16" ht="19.899999999999999" customHeight="1" x14ac:dyDescent="0.15">
      <c r="A46" s="121"/>
      <c r="B46" s="122"/>
      <c r="C46" s="3">
        <v>3</v>
      </c>
      <c r="D46" s="33"/>
      <c r="E46" s="37"/>
      <c r="F46" s="38"/>
      <c r="G46" s="32"/>
      <c r="H46" s="49"/>
      <c r="I46" s="49"/>
      <c r="J46" s="49"/>
      <c r="K46" s="32"/>
      <c r="L46" s="39"/>
      <c r="M46" s="38" t="str">
        <f t="shared" si="2"/>
        <v>-</v>
      </c>
    </row>
    <row r="47" spans="1:16" ht="19.899999999999999" customHeight="1" x14ac:dyDescent="0.15">
      <c r="A47" s="121"/>
      <c r="B47" s="122"/>
      <c r="C47" s="3">
        <v>4</v>
      </c>
      <c r="D47" s="33"/>
      <c r="E47" s="37"/>
      <c r="F47" s="38"/>
      <c r="G47" s="32"/>
      <c r="H47" s="49"/>
      <c r="I47" s="49"/>
      <c r="J47" s="49"/>
      <c r="K47" s="32"/>
      <c r="L47" s="39"/>
      <c r="M47" s="38" t="str">
        <f t="shared" si="2"/>
        <v>-</v>
      </c>
    </row>
    <row r="48" spans="1:16" ht="19.899999999999999" customHeight="1" x14ac:dyDescent="0.15">
      <c r="A48" s="121"/>
      <c r="B48" s="122"/>
      <c r="C48" s="3">
        <v>5</v>
      </c>
      <c r="D48" s="33"/>
      <c r="E48" s="37"/>
      <c r="F48" s="38"/>
      <c r="G48" s="32"/>
      <c r="H48" s="49"/>
      <c r="I48" s="49"/>
      <c r="J48" s="49"/>
      <c r="K48" s="32"/>
      <c r="L48" s="39"/>
      <c r="M48" s="38" t="str">
        <f t="shared" si="2"/>
        <v>-</v>
      </c>
    </row>
    <row r="49" spans="1:16" ht="19.899999999999999" customHeight="1" x14ac:dyDescent="0.15">
      <c r="A49" s="121"/>
      <c r="B49" s="122"/>
      <c r="C49" s="3">
        <v>6</v>
      </c>
      <c r="D49" s="33"/>
      <c r="E49" s="37"/>
      <c r="F49" s="38"/>
      <c r="G49" s="32"/>
      <c r="H49" s="49"/>
      <c r="I49" s="49"/>
      <c r="J49" s="49"/>
      <c r="K49" s="32"/>
      <c r="L49" s="39"/>
      <c r="M49" s="38" t="str">
        <f t="shared" si="2"/>
        <v>-</v>
      </c>
    </row>
    <row r="50" spans="1:16" ht="19.899999999999999" customHeight="1" x14ac:dyDescent="0.15">
      <c r="A50" s="121"/>
      <c r="B50" s="122"/>
      <c r="C50" s="3">
        <v>7</v>
      </c>
      <c r="D50" s="33"/>
      <c r="E50" s="37"/>
      <c r="F50" s="38"/>
      <c r="G50" s="32"/>
      <c r="H50" s="49"/>
      <c r="I50" s="49"/>
      <c r="J50" s="49"/>
      <c r="K50" s="32"/>
      <c r="L50" s="39"/>
      <c r="M50" s="38" t="str">
        <f t="shared" si="2"/>
        <v>-</v>
      </c>
    </row>
    <row r="51" spans="1:16" ht="19.899999999999999" customHeight="1" x14ac:dyDescent="0.15">
      <c r="A51" s="121"/>
      <c r="B51" s="122"/>
      <c r="C51" s="3">
        <v>8</v>
      </c>
      <c r="D51" s="33"/>
      <c r="E51" s="37"/>
      <c r="F51" s="38"/>
      <c r="G51" s="32"/>
      <c r="H51" s="49"/>
      <c r="I51" s="49"/>
      <c r="J51" s="49"/>
      <c r="K51" s="32"/>
      <c r="L51" s="39"/>
      <c r="M51" s="38" t="str">
        <f t="shared" si="2"/>
        <v>-</v>
      </c>
    </row>
    <row r="52" spans="1:16" ht="19.899999999999999" customHeight="1" x14ac:dyDescent="0.15">
      <c r="A52" s="121"/>
      <c r="B52" s="122"/>
      <c r="C52" s="3">
        <v>9</v>
      </c>
      <c r="D52" s="33"/>
      <c r="E52" s="37"/>
      <c r="F52" s="38"/>
      <c r="G52" s="32"/>
      <c r="H52" s="49"/>
      <c r="I52" s="49"/>
      <c r="J52" s="49"/>
      <c r="K52" s="32"/>
      <c r="L52" s="39"/>
      <c r="M52" s="38" t="str">
        <f t="shared" si="2"/>
        <v>-</v>
      </c>
    </row>
    <row r="53" spans="1:16" ht="19.899999999999999" customHeight="1" x14ac:dyDescent="0.15">
      <c r="A53" s="121"/>
      <c r="B53" s="122"/>
      <c r="C53" s="3">
        <v>10</v>
      </c>
      <c r="D53" s="33"/>
      <c r="E53" s="37"/>
      <c r="F53" s="38"/>
      <c r="G53" s="32"/>
      <c r="H53" s="49"/>
      <c r="I53" s="49"/>
      <c r="J53" s="49"/>
      <c r="K53" s="32"/>
      <c r="L53" s="39"/>
      <c r="M53" s="38" t="str">
        <f t="shared" si="2"/>
        <v>-</v>
      </c>
    </row>
    <row r="54" spans="1:16" ht="19.899999999999999" customHeight="1" x14ac:dyDescent="0.15">
      <c r="A54" s="121"/>
      <c r="B54" s="122"/>
      <c r="C54" s="3">
        <v>11</v>
      </c>
      <c r="D54" s="33"/>
      <c r="E54" s="37"/>
      <c r="F54" s="38"/>
      <c r="G54" s="32"/>
      <c r="H54" s="49"/>
      <c r="I54" s="49"/>
      <c r="J54" s="49"/>
      <c r="K54" s="32"/>
      <c r="L54" s="39"/>
      <c r="M54" s="38" t="str">
        <f t="shared" si="2"/>
        <v>-</v>
      </c>
    </row>
    <row r="55" spans="1:16" ht="19.899999999999999" customHeight="1" thickBot="1" x14ac:dyDescent="0.2">
      <c r="A55" s="123"/>
      <c r="B55" s="124"/>
      <c r="C55" s="5">
        <v>12</v>
      </c>
      <c r="D55" s="34"/>
      <c r="E55" s="37"/>
      <c r="F55" s="38"/>
      <c r="G55" s="32"/>
      <c r="H55" s="49"/>
      <c r="I55" s="49"/>
      <c r="J55" s="49"/>
      <c r="K55" s="32"/>
      <c r="L55" s="39"/>
      <c r="M55" s="48" t="str">
        <f t="shared" si="2"/>
        <v>-</v>
      </c>
    </row>
    <row r="56" spans="1:16" ht="25.15" customHeight="1" thickBot="1" x14ac:dyDescent="0.2">
      <c r="A56" s="134" t="s">
        <v>71</v>
      </c>
      <c r="B56" s="135"/>
      <c r="C56" s="136"/>
      <c r="D56" s="112" t="s">
        <v>82</v>
      </c>
      <c r="E56" s="113"/>
      <c r="F56" s="113"/>
      <c r="G56" s="113"/>
      <c r="H56" s="114"/>
      <c r="I56" s="113"/>
      <c r="J56" s="113"/>
      <c r="K56" s="113"/>
      <c r="L56" s="113"/>
      <c r="M56" s="56">
        <f>SUM(M44:M55)</f>
        <v>0</v>
      </c>
    </row>
    <row r="57" spans="1:16" x14ac:dyDescent="0.15"/>
    <row r="58" spans="1:16" x14ac:dyDescent="0.15"/>
    <row r="59" spans="1:16" s="1" customFormat="1" ht="25.15" customHeight="1" x14ac:dyDescent="0.15">
      <c r="A59" s="128"/>
      <c r="B59" s="128"/>
      <c r="C59" s="4" t="s">
        <v>2</v>
      </c>
      <c r="D59" s="4" t="s">
        <v>0</v>
      </c>
      <c r="E59" s="4" t="s">
        <v>3</v>
      </c>
      <c r="F59" s="28" t="s">
        <v>30</v>
      </c>
      <c r="G59" s="4" t="s">
        <v>15</v>
      </c>
      <c r="H59" s="98" t="s">
        <v>75</v>
      </c>
      <c r="I59" s="4" t="s">
        <v>5</v>
      </c>
      <c r="J59" s="4" t="s">
        <v>6</v>
      </c>
      <c r="K59" s="4" t="s">
        <v>1</v>
      </c>
      <c r="L59" s="27" t="s">
        <v>28</v>
      </c>
      <c r="M59" s="28" t="s">
        <v>72</v>
      </c>
      <c r="N59" s="4" t="s">
        <v>10</v>
      </c>
      <c r="O59" s="4" t="s">
        <v>11</v>
      </c>
      <c r="P59" s="4" t="s">
        <v>12</v>
      </c>
    </row>
    <row r="60" spans="1:16" ht="19.899999999999999" customHeight="1" x14ac:dyDescent="0.15">
      <c r="A60" s="121" t="s">
        <v>9</v>
      </c>
      <c r="B60" s="122"/>
      <c r="C60" s="3">
        <v>1</v>
      </c>
      <c r="D60" s="33"/>
      <c r="E60" s="37"/>
      <c r="F60" s="38"/>
      <c r="G60" s="32"/>
      <c r="H60" s="49"/>
      <c r="I60" s="49"/>
      <c r="J60" s="49"/>
      <c r="K60" s="32"/>
      <c r="L60" s="39"/>
      <c r="M60" s="38" t="str">
        <f t="shared" ref="M60:M71" si="3">IF(L60="済",F60,"-")</f>
        <v>-</v>
      </c>
      <c r="N60" s="35"/>
      <c r="O60" s="36"/>
      <c r="P60" s="35"/>
    </row>
    <row r="61" spans="1:16" ht="19.899999999999999" customHeight="1" x14ac:dyDescent="0.15">
      <c r="A61" s="121"/>
      <c r="B61" s="122"/>
      <c r="C61" s="3">
        <v>2</v>
      </c>
      <c r="D61" s="33"/>
      <c r="E61" s="37"/>
      <c r="F61" s="38"/>
      <c r="G61" s="32"/>
      <c r="H61" s="49"/>
      <c r="I61" s="49"/>
      <c r="J61" s="49"/>
      <c r="K61" s="32"/>
      <c r="L61" s="39"/>
      <c r="M61" s="38" t="str">
        <f t="shared" si="3"/>
        <v>-</v>
      </c>
      <c r="N61" s="35"/>
      <c r="O61" s="36"/>
      <c r="P61" s="35"/>
    </row>
    <row r="62" spans="1:16" ht="19.899999999999999" customHeight="1" x14ac:dyDescent="0.15">
      <c r="A62" s="121"/>
      <c r="B62" s="122"/>
      <c r="C62" s="3">
        <v>3</v>
      </c>
      <c r="D62" s="33"/>
      <c r="E62" s="37"/>
      <c r="F62" s="38"/>
      <c r="G62" s="32"/>
      <c r="H62" s="49"/>
      <c r="I62" s="49"/>
      <c r="J62" s="49"/>
      <c r="K62" s="32"/>
      <c r="L62" s="39"/>
      <c r="M62" s="38" t="str">
        <f t="shared" si="3"/>
        <v>-</v>
      </c>
      <c r="N62" s="35"/>
      <c r="O62" s="36"/>
      <c r="P62" s="35"/>
    </row>
    <row r="63" spans="1:16" ht="19.899999999999999" customHeight="1" x14ac:dyDescent="0.15">
      <c r="A63" s="121"/>
      <c r="B63" s="122"/>
      <c r="C63" s="3">
        <v>4</v>
      </c>
      <c r="D63" s="33"/>
      <c r="E63" s="37"/>
      <c r="F63" s="38"/>
      <c r="G63" s="32"/>
      <c r="H63" s="49"/>
      <c r="I63" s="49"/>
      <c r="J63" s="49"/>
      <c r="K63" s="32"/>
      <c r="L63" s="39"/>
      <c r="M63" s="38" t="str">
        <f t="shared" si="3"/>
        <v>-</v>
      </c>
      <c r="N63" s="35"/>
      <c r="O63" s="36"/>
      <c r="P63" s="35"/>
    </row>
    <row r="64" spans="1:16" ht="19.899999999999999" customHeight="1" x14ac:dyDescent="0.15">
      <c r="A64" s="121"/>
      <c r="B64" s="122"/>
      <c r="C64" s="3">
        <v>5</v>
      </c>
      <c r="D64" s="33"/>
      <c r="E64" s="37"/>
      <c r="F64" s="38"/>
      <c r="G64" s="32"/>
      <c r="H64" s="49"/>
      <c r="I64" s="49"/>
      <c r="J64" s="49"/>
      <c r="K64" s="32"/>
      <c r="L64" s="39"/>
      <c r="M64" s="38" t="str">
        <f t="shared" si="3"/>
        <v>-</v>
      </c>
      <c r="N64" s="35"/>
      <c r="O64" s="36"/>
      <c r="P64" s="35"/>
    </row>
    <row r="65" spans="1:16" ht="19.899999999999999" customHeight="1" x14ac:dyDescent="0.15">
      <c r="A65" s="121"/>
      <c r="B65" s="122"/>
      <c r="C65" s="3">
        <v>6</v>
      </c>
      <c r="D65" s="33"/>
      <c r="E65" s="37"/>
      <c r="F65" s="38"/>
      <c r="G65" s="32"/>
      <c r="H65" s="49"/>
      <c r="I65" s="49"/>
      <c r="J65" s="49"/>
      <c r="K65" s="32"/>
      <c r="L65" s="39"/>
      <c r="M65" s="38" t="str">
        <f t="shared" si="3"/>
        <v>-</v>
      </c>
      <c r="N65" s="35"/>
      <c r="O65" s="36"/>
      <c r="P65" s="35"/>
    </row>
    <row r="66" spans="1:16" ht="19.899999999999999" customHeight="1" x14ac:dyDescent="0.15">
      <c r="A66" s="121"/>
      <c r="B66" s="122"/>
      <c r="C66" s="3">
        <v>7</v>
      </c>
      <c r="D66" s="33"/>
      <c r="E66" s="37"/>
      <c r="F66" s="38"/>
      <c r="G66" s="32"/>
      <c r="H66" s="49"/>
      <c r="I66" s="49"/>
      <c r="J66" s="49"/>
      <c r="K66" s="32"/>
      <c r="L66" s="39"/>
      <c r="M66" s="38" t="str">
        <f t="shared" si="3"/>
        <v>-</v>
      </c>
      <c r="N66" s="35"/>
      <c r="O66" s="36"/>
      <c r="P66" s="35"/>
    </row>
    <row r="67" spans="1:16" ht="19.899999999999999" customHeight="1" x14ac:dyDescent="0.15">
      <c r="A67" s="121"/>
      <c r="B67" s="122"/>
      <c r="C67" s="3">
        <v>8</v>
      </c>
      <c r="D67" s="33"/>
      <c r="E67" s="37"/>
      <c r="F67" s="38"/>
      <c r="G67" s="32"/>
      <c r="H67" s="49"/>
      <c r="I67" s="49"/>
      <c r="J67" s="49"/>
      <c r="K67" s="32"/>
      <c r="L67" s="39"/>
      <c r="M67" s="38" t="str">
        <f t="shared" si="3"/>
        <v>-</v>
      </c>
      <c r="N67" s="35"/>
      <c r="O67" s="36"/>
      <c r="P67" s="35"/>
    </row>
    <row r="68" spans="1:16" ht="19.899999999999999" customHeight="1" x14ac:dyDescent="0.15">
      <c r="A68" s="121"/>
      <c r="B68" s="122"/>
      <c r="C68" s="3">
        <v>9</v>
      </c>
      <c r="D68" s="33"/>
      <c r="E68" s="37"/>
      <c r="F68" s="38"/>
      <c r="G68" s="32"/>
      <c r="H68" s="49"/>
      <c r="I68" s="49"/>
      <c r="J68" s="49"/>
      <c r="K68" s="32"/>
      <c r="L68" s="39"/>
      <c r="M68" s="38" t="str">
        <f t="shared" si="3"/>
        <v>-</v>
      </c>
      <c r="N68" s="35"/>
      <c r="O68" s="36"/>
      <c r="P68" s="35"/>
    </row>
    <row r="69" spans="1:16" ht="19.899999999999999" customHeight="1" x14ac:dyDescent="0.15">
      <c r="A69" s="121"/>
      <c r="B69" s="122"/>
      <c r="C69" s="3">
        <v>10</v>
      </c>
      <c r="D69" s="33"/>
      <c r="E69" s="37"/>
      <c r="F69" s="38"/>
      <c r="G69" s="32"/>
      <c r="H69" s="49"/>
      <c r="I69" s="49"/>
      <c r="J69" s="49"/>
      <c r="K69" s="32"/>
      <c r="L69" s="39"/>
      <c r="M69" s="38" t="str">
        <f t="shared" si="3"/>
        <v>-</v>
      </c>
      <c r="N69" s="35"/>
      <c r="O69" s="36"/>
      <c r="P69" s="35"/>
    </row>
    <row r="70" spans="1:16" ht="19.899999999999999" customHeight="1" x14ac:dyDescent="0.15">
      <c r="A70" s="121"/>
      <c r="B70" s="122"/>
      <c r="C70" s="3">
        <v>11</v>
      </c>
      <c r="D70" s="33"/>
      <c r="E70" s="37"/>
      <c r="F70" s="38"/>
      <c r="G70" s="32"/>
      <c r="H70" s="49"/>
      <c r="I70" s="49"/>
      <c r="J70" s="49"/>
      <c r="K70" s="32"/>
      <c r="L70" s="39"/>
      <c r="M70" s="38" t="str">
        <f t="shared" si="3"/>
        <v>-</v>
      </c>
      <c r="N70" s="35"/>
      <c r="O70" s="36"/>
      <c r="P70" s="35"/>
    </row>
    <row r="71" spans="1:16" ht="19.899999999999999" customHeight="1" thickBot="1" x14ac:dyDescent="0.2">
      <c r="A71" s="123"/>
      <c r="B71" s="124"/>
      <c r="C71" s="5">
        <v>12</v>
      </c>
      <c r="D71" s="34"/>
      <c r="E71" s="37"/>
      <c r="F71" s="38"/>
      <c r="G71" s="32"/>
      <c r="H71" s="49"/>
      <c r="I71" s="49"/>
      <c r="J71" s="49"/>
      <c r="K71" s="32"/>
      <c r="L71" s="39"/>
      <c r="M71" s="48" t="str">
        <f t="shared" si="3"/>
        <v>-</v>
      </c>
      <c r="N71" s="35"/>
      <c r="O71" s="36"/>
      <c r="P71" s="35"/>
    </row>
    <row r="72" spans="1:16" ht="25.15" customHeight="1" thickBot="1" x14ac:dyDescent="0.2">
      <c r="A72" s="134" t="s">
        <v>71</v>
      </c>
      <c r="B72" s="135"/>
      <c r="C72" s="136"/>
      <c r="D72" s="112" t="s">
        <v>83</v>
      </c>
      <c r="E72" s="113"/>
      <c r="F72" s="113"/>
      <c r="G72" s="113"/>
      <c r="H72" s="114"/>
      <c r="I72" s="113"/>
      <c r="J72" s="113"/>
      <c r="K72" s="113"/>
      <c r="L72" s="113"/>
      <c r="M72" s="56">
        <f>SUM(M60:M71)</f>
        <v>0</v>
      </c>
    </row>
    <row r="73" spans="1:16" x14ac:dyDescent="0.15"/>
    <row r="74" spans="1:16" x14ac:dyDescent="0.15"/>
    <row r="75" spans="1:16" s="1" customFormat="1" ht="25.15" customHeight="1" x14ac:dyDescent="0.15">
      <c r="A75" s="128"/>
      <c r="B75" s="139"/>
      <c r="C75" s="4" t="s">
        <v>2</v>
      </c>
      <c r="D75" s="4" t="s">
        <v>0</v>
      </c>
      <c r="E75" s="4" t="s">
        <v>3</v>
      </c>
      <c r="F75" s="28" t="s">
        <v>30</v>
      </c>
      <c r="G75" s="4" t="s">
        <v>15</v>
      </c>
      <c r="H75" s="98" t="s">
        <v>75</v>
      </c>
      <c r="I75" s="4" t="s">
        <v>5</v>
      </c>
      <c r="J75" s="4" t="s">
        <v>6</v>
      </c>
      <c r="K75" s="4" t="s">
        <v>1</v>
      </c>
      <c r="L75" s="27" t="s">
        <v>28</v>
      </c>
      <c r="M75" s="28" t="s">
        <v>72</v>
      </c>
      <c r="N75" s="4" t="s">
        <v>69</v>
      </c>
      <c r="O75" s="4" t="s">
        <v>11</v>
      </c>
      <c r="P75" s="4" t="s">
        <v>12</v>
      </c>
    </row>
    <row r="76" spans="1:16" ht="19.899999999999999" customHeight="1" x14ac:dyDescent="0.15">
      <c r="A76" s="143" t="s">
        <v>13</v>
      </c>
      <c r="B76" s="140" t="s">
        <v>39</v>
      </c>
      <c r="C76" s="52">
        <v>1</v>
      </c>
      <c r="D76" s="33"/>
      <c r="E76" s="37"/>
      <c r="F76" s="38"/>
      <c r="G76" s="32"/>
      <c r="H76" s="49"/>
      <c r="I76" s="49"/>
      <c r="J76" s="49"/>
      <c r="K76" s="32"/>
      <c r="L76" s="39"/>
      <c r="M76" s="38" t="str">
        <f t="shared" ref="M76:M87" si="4">IF(L76="済",F76,"-")</f>
        <v>-</v>
      </c>
      <c r="N76" s="35"/>
      <c r="O76" s="36"/>
      <c r="P76" s="35"/>
    </row>
    <row r="77" spans="1:16" ht="19.899999999999999" customHeight="1" x14ac:dyDescent="0.15">
      <c r="A77" s="144"/>
      <c r="B77" s="141"/>
      <c r="C77" s="52">
        <v>2</v>
      </c>
      <c r="D77" s="33"/>
      <c r="E77" s="37"/>
      <c r="F77" s="38"/>
      <c r="G77" s="32"/>
      <c r="H77" s="49"/>
      <c r="I77" s="49"/>
      <c r="J77" s="49"/>
      <c r="K77" s="32"/>
      <c r="L77" s="39"/>
      <c r="M77" s="38" t="str">
        <f t="shared" si="4"/>
        <v>-</v>
      </c>
      <c r="N77" s="35"/>
      <c r="O77" s="36"/>
      <c r="P77" s="35"/>
    </row>
    <row r="78" spans="1:16" ht="19.899999999999999" customHeight="1" x14ac:dyDescent="0.15">
      <c r="A78" s="144"/>
      <c r="B78" s="141"/>
      <c r="C78" s="52">
        <v>3</v>
      </c>
      <c r="D78" s="33"/>
      <c r="E78" s="37"/>
      <c r="F78" s="38"/>
      <c r="G78" s="32"/>
      <c r="H78" s="49"/>
      <c r="I78" s="49"/>
      <c r="J78" s="49"/>
      <c r="K78" s="32"/>
      <c r="L78" s="39"/>
      <c r="M78" s="38" t="str">
        <f t="shared" si="4"/>
        <v>-</v>
      </c>
      <c r="N78" s="35"/>
      <c r="O78" s="36"/>
      <c r="P78" s="35"/>
    </row>
    <row r="79" spans="1:16" ht="19.899999999999999" customHeight="1" x14ac:dyDescent="0.15">
      <c r="A79" s="144"/>
      <c r="B79" s="141"/>
      <c r="C79" s="52">
        <v>4</v>
      </c>
      <c r="D79" s="33"/>
      <c r="E79" s="37"/>
      <c r="F79" s="38"/>
      <c r="G79" s="32"/>
      <c r="H79" s="49"/>
      <c r="I79" s="49"/>
      <c r="J79" s="49"/>
      <c r="K79" s="32"/>
      <c r="L79" s="39"/>
      <c r="M79" s="38" t="str">
        <f t="shared" si="4"/>
        <v>-</v>
      </c>
      <c r="N79" s="35"/>
      <c r="O79" s="36"/>
      <c r="P79" s="35"/>
    </row>
    <row r="80" spans="1:16" ht="19.899999999999999" customHeight="1" x14ac:dyDescent="0.15">
      <c r="A80" s="144"/>
      <c r="B80" s="141"/>
      <c r="C80" s="52">
        <v>5</v>
      </c>
      <c r="D80" s="33"/>
      <c r="E80" s="37"/>
      <c r="F80" s="38"/>
      <c r="G80" s="32"/>
      <c r="H80" s="49"/>
      <c r="I80" s="49"/>
      <c r="J80" s="49"/>
      <c r="K80" s="32"/>
      <c r="L80" s="39"/>
      <c r="M80" s="38" t="str">
        <f t="shared" si="4"/>
        <v>-</v>
      </c>
      <c r="N80" s="35"/>
      <c r="O80" s="36"/>
      <c r="P80" s="35"/>
    </row>
    <row r="81" spans="1:16" ht="19.899999999999999" customHeight="1" x14ac:dyDescent="0.15">
      <c r="A81" s="144"/>
      <c r="B81" s="141"/>
      <c r="C81" s="52">
        <v>6</v>
      </c>
      <c r="D81" s="33"/>
      <c r="E81" s="37"/>
      <c r="F81" s="38"/>
      <c r="G81" s="32"/>
      <c r="H81" s="49"/>
      <c r="I81" s="49"/>
      <c r="J81" s="49"/>
      <c r="K81" s="32"/>
      <c r="L81" s="39"/>
      <c r="M81" s="38" t="str">
        <f t="shared" si="4"/>
        <v>-</v>
      </c>
      <c r="N81" s="35"/>
      <c r="O81" s="36"/>
      <c r="P81" s="35"/>
    </row>
    <row r="82" spans="1:16" ht="19.899999999999999" customHeight="1" x14ac:dyDescent="0.15">
      <c r="A82" s="144"/>
      <c r="B82" s="141"/>
      <c r="C82" s="52">
        <v>7</v>
      </c>
      <c r="D82" s="33"/>
      <c r="E82" s="37"/>
      <c r="F82" s="38"/>
      <c r="G82" s="32"/>
      <c r="H82" s="49"/>
      <c r="I82" s="49"/>
      <c r="J82" s="49"/>
      <c r="K82" s="32"/>
      <c r="L82" s="39"/>
      <c r="M82" s="38" t="str">
        <f t="shared" si="4"/>
        <v>-</v>
      </c>
      <c r="N82" s="35"/>
      <c r="O82" s="36"/>
      <c r="P82" s="35"/>
    </row>
    <row r="83" spans="1:16" ht="19.899999999999999" customHeight="1" x14ac:dyDescent="0.15">
      <c r="A83" s="144"/>
      <c r="B83" s="141"/>
      <c r="C83" s="52">
        <v>8</v>
      </c>
      <c r="D83" s="33"/>
      <c r="E83" s="37"/>
      <c r="F83" s="38"/>
      <c r="G83" s="32"/>
      <c r="H83" s="49"/>
      <c r="I83" s="49"/>
      <c r="J83" s="49"/>
      <c r="K83" s="32"/>
      <c r="L83" s="39"/>
      <c r="M83" s="38" t="str">
        <f t="shared" si="4"/>
        <v>-</v>
      </c>
      <c r="N83" s="35"/>
      <c r="O83" s="36"/>
      <c r="P83" s="35"/>
    </row>
    <row r="84" spans="1:16" ht="19.899999999999999" customHeight="1" x14ac:dyDescent="0.15">
      <c r="A84" s="144"/>
      <c r="B84" s="141"/>
      <c r="C84" s="52">
        <v>9</v>
      </c>
      <c r="D84" s="33"/>
      <c r="E84" s="37"/>
      <c r="F84" s="38"/>
      <c r="G84" s="32"/>
      <c r="H84" s="49"/>
      <c r="I84" s="49"/>
      <c r="J84" s="49"/>
      <c r="K84" s="32"/>
      <c r="L84" s="39"/>
      <c r="M84" s="38" t="str">
        <f t="shared" si="4"/>
        <v>-</v>
      </c>
      <c r="N84" s="35"/>
      <c r="O84" s="36"/>
      <c r="P84" s="35"/>
    </row>
    <row r="85" spans="1:16" ht="19.899999999999999" customHeight="1" x14ac:dyDescent="0.15">
      <c r="A85" s="144"/>
      <c r="B85" s="141"/>
      <c r="C85" s="52">
        <v>10</v>
      </c>
      <c r="D85" s="33"/>
      <c r="E85" s="37"/>
      <c r="F85" s="38"/>
      <c r="G85" s="32"/>
      <c r="H85" s="49"/>
      <c r="I85" s="49"/>
      <c r="J85" s="49"/>
      <c r="K85" s="32"/>
      <c r="L85" s="39"/>
      <c r="M85" s="38" t="str">
        <f t="shared" si="4"/>
        <v>-</v>
      </c>
      <c r="N85" s="35"/>
      <c r="O85" s="36"/>
      <c r="P85" s="35"/>
    </row>
    <row r="86" spans="1:16" ht="19.899999999999999" customHeight="1" x14ac:dyDescent="0.15">
      <c r="A86" s="144"/>
      <c r="B86" s="141"/>
      <c r="C86" s="52">
        <v>11</v>
      </c>
      <c r="D86" s="33"/>
      <c r="E86" s="37"/>
      <c r="F86" s="38"/>
      <c r="G86" s="32"/>
      <c r="H86" s="49"/>
      <c r="I86" s="49"/>
      <c r="J86" s="49"/>
      <c r="K86" s="32"/>
      <c r="L86" s="39"/>
      <c r="M86" s="38" t="str">
        <f t="shared" si="4"/>
        <v>-</v>
      </c>
      <c r="N86" s="35"/>
      <c r="O86" s="36"/>
      <c r="P86" s="35"/>
    </row>
    <row r="87" spans="1:16" ht="19.899999999999999" customHeight="1" thickBot="1" x14ac:dyDescent="0.2">
      <c r="A87" s="145"/>
      <c r="B87" s="142"/>
      <c r="C87" s="53">
        <v>12</v>
      </c>
      <c r="D87" s="34"/>
      <c r="E87" s="37"/>
      <c r="F87" s="38"/>
      <c r="G87" s="32"/>
      <c r="H87" s="49"/>
      <c r="I87" s="49"/>
      <c r="J87" s="49"/>
      <c r="K87" s="32"/>
      <c r="L87" s="39"/>
      <c r="M87" s="48" t="str">
        <f t="shared" si="4"/>
        <v>-</v>
      </c>
      <c r="N87" s="35"/>
      <c r="O87" s="36"/>
      <c r="P87" s="35"/>
    </row>
    <row r="88" spans="1:16" ht="25.15" customHeight="1" thickBot="1" x14ac:dyDescent="0.2">
      <c r="A88" s="134" t="s">
        <v>71</v>
      </c>
      <c r="B88" s="138"/>
      <c r="C88" s="136"/>
      <c r="D88" s="112" t="s">
        <v>84</v>
      </c>
      <c r="E88" s="113"/>
      <c r="F88" s="113"/>
      <c r="G88" s="113"/>
      <c r="H88" s="114"/>
      <c r="I88" s="113"/>
      <c r="J88" s="113"/>
      <c r="K88" s="113"/>
      <c r="L88" s="113"/>
      <c r="M88" s="56">
        <f>SUM(M76:M87)</f>
        <v>0</v>
      </c>
    </row>
    <row r="89" spans="1:16" x14ac:dyDescent="0.15"/>
    <row r="90" spans="1:16" x14ac:dyDescent="0.15"/>
    <row r="91" spans="1:16" s="1" customFormat="1" ht="25.15" customHeight="1" x14ac:dyDescent="0.15">
      <c r="A91" s="128"/>
      <c r="B91" s="139"/>
      <c r="C91" s="4" t="s">
        <v>2</v>
      </c>
      <c r="D91" s="4" t="s">
        <v>0</v>
      </c>
      <c r="E91" s="4" t="s">
        <v>3</v>
      </c>
      <c r="F91" s="28" t="s">
        <v>30</v>
      </c>
      <c r="G91" s="4" t="s">
        <v>15</v>
      </c>
      <c r="H91" s="98" t="s">
        <v>75</v>
      </c>
      <c r="I91" s="4" t="s">
        <v>5</v>
      </c>
      <c r="J91" s="4" t="s">
        <v>6</v>
      </c>
      <c r="K91" s="4" t="s">
        <v>1</v>
      </c>
      <c r="L91" s="27" t="s">
        <v>28</v>
      </c>
      <c r="M91" s="28" t="s">
        <v>72</v>
      </c>
      <c r="N91" s="4" t="s">
        <v>69</v>
      </c>
      <c r="O91" s="4" t="s">
        <v>11</v>
      </c>
      <c r="P91" s="4" t="s">
        <v>12</v>
      </c>
    </row>
    <row r="92" spans="1:16" ht="19.899999999999999" customHeight="1" x14ac:dyDescent="0.15">
      <c r="A92" s="143" t="s">
        <v>13</v>
      </c>
      <c r="B92" s="140" t="s">
        <v>40</v>
      </c>
      <c r="C92" s="52">
        <v>1</v>
      </c>
      <c r="D92" s="33"/>
      <c r="E92" s="37"/>
      <c r="F92" s="38"/>
      <c r="G92" s="32"/>
      <c r="H92" s="49"/>
      <c r="I92" s="49"/>
      <c r="J92" s="49"/>
      <c r="K92" s="32"/>
      <c r="L92" s="39"/>
      <c r="M92" s="38" t="str">
        <f t="shared" ref="M92:M103" si="5">IF(L92="済",F92,"-")</f>
        <v>-</v>
      </c>
      <c r="N92" s="35"/>
      <c r="O92" s="36"/>
      <c r="P92" s="35"/>
    </row>
    <row r="93" spans="1:16" ht="19.899999999999999" customHeight="1" x14ac:dyDescent="0.15">
      <c r="A93" s="144"/>
      <c r="B93" s="141"/>
      <c r="C93" s="52">
        <v>2</v>
      </c>
      <c r="D93" s="33"/>
      <c r="E93" s="37"/>
      <c r="F93" s="38"/>
      <c r="G93" s="32"/>
      <c r="H93" s="49"/>
      <c r="I93" s="49"/>
      <c r="J93" s="49"/>
      <c r="K93" s="32"/>
      <c r="L93" s="39"/>
      <c r="M93" s="38" t="str">
        <f t="shared" si="5"/>
        <v>-</v>
      </c>
      <c r="N93" s="35"/>
      <c r="O93" s="36"/>
      <c r="P93" s="35"/>
    </row>
    <row r="94" spans="1:16" ht="19.899999999999999" customHeight="1" x14ac:dyDescent="0.15">
      <c r="A94" s="144"/>
      <c r="B94" s="141"/>
      <c r="C94" s="52">
        <v>3</v>
      </c>
      <c r="D94" s="33"/>
      <c r="E94" s="37"/>
      <c r="F94" s="38"/>
      <c r="G94" s="32"/>
      <c r="H94" s="49"/>
      <c r="I94" s="49"/>
      <c r="J94" s="49"/>
      <c r="K94" s="32"/>
      <c r="L94" s="39"/>
      <c r="M94" s="38" t="str">
        <f t="shared" si="5"/>
        <v>-</v>
      </c>
      <c r="N94" s="35"/>
      <c r="O94" s="36"/>
      <c r="P94" s="35"/>
    </row>
    <row r="95" spans="1:16" ht="19.899999999999999" customHeight="1" x14ac:dyDescent="0.15">
      <c r="A95" s="144"/>
      <c r="B95" s="141"/>
      <c r="C95" s="52">
        <v>4</v>
      </c>
      <c r="D95" s="33"/>
      <c r="E95" s="37"/>
      <c r="F95" s="38"/>
      <c r="G95" s="32"/>
      <c r="H95" s="49"/>
      <c r="I95" s="49"/>
      <c r="J95" s="49"/>
      <c r="K95" s="32"/>
      <c r="L95" s="39"/>
      <c r="M95" s="38" t="str">
        <f t="shared" si="5"/>
        <v>-</v>
      </c>
      <c r="N95" s="35"/>
      <c r="O95" s="36"/>
      <c r="P95" s="35"/>
    </row>
    <row r="96" spans="1:16" ht="19.899999999999999" customHeight="1" x14ac:dyDescent="0.15">
      <c r="A96" s="144"/>
      <c r="B96" s="141"/>
      <c r="C96" s="52">
        <v>5</v>
      </c>
      <c r="D96" s="33"/>
      <c r="E96" s="37"/>
      <c r="F96" s="38"/>
      <c r="G96" s="32"/>
      <c r="H96" s="49"/>
      <c r="I96" s="49"/>
      <c r="J96" s="49"/>
      <c r="K96" s="32"/>
      <c r="L96" s="39"/>
      <c r="M96" s="38" t="str">
        <f t="shared" si="5"/>
        <v>-</v>
      </c>
      <c r="N96" s="35"/>
      <c r="O96" s="36"/>
      <c r="P96" s="35"/>
    </row>
    <row r="97" spans="1:16" ht="19.899999999999999" customHeight="1" x14ac:dyDescent="0.15">
      <c r="A97" s="144"/>
      <c r="B97" s="141"/>
      <c r="C97" s="52">
        <v>6</v>
      </c>
      <c r="D97" s="33"/>
      <c r="E97" s="37"/>
      <c r="F97" s="38"/>
      <c r="G97" s="32"/>
      <c r="H97" s="49"/>
      <c r="I97" s="49"/>
      <c r="J97" s="49"/>
      <c r="K97" s="32"/>
      <c r="L97" s="39"/>
      <c r="M97" s="38" t="str">
        <f t="shared" si="5"/>
        <v>-</v>
      </c>
      <c r="N97" s="35"/>
      <c r="O97" s="36"/>
      <c r="P97" s="35"/>
    </row>
    <row r="98" spans="1:16" ht="19.899999999999999" customHeight="1" x14ac:dyDescent="0.15">
      <c r="A98" s="144"/>
      <c r="B98" s="141"/>
      <c r="C98" s="52">
        <v>7</v>
      </c>
      <c r="D98" s="33"/>
      <c r="E98" s="37"/>
      <c r="F98" s="38"/>
      <c r="G98" s="32"/>
      <c r="H98" s="49"/>
      <c r="I98" s="49"/>
      <c r="J98" s="49"/>
      <c r="K98" s="32"/>
      <c r="L98" s="39"/>
      <c r="M98" s="38" t="str">
        <f t="shared" si="5"/>
        <v>-</v>
      </c>
      <c r="N98" s="35"/>
      <c r="O98" s="36"/>
      <c r="P98" s="35"/>
    </row>
    <row r="99" spans="1:16" ht="19.899999999999999" customHeight="1" x14ac:dyDescent="0.15">
      <c r="A99" s="144"/>
      <c r="B99" s="141"/>
      <c r="C99" s="52">
        <v>8</v>
      </c>
      <c r="D99" s="33"/>
      <c r="E99" s="37"/>
      <c r="F99" s="38"/>
      <c r="G99" s="32"/>
      <c r="H99" s="49"/>
      <c r="I99" s="49"/>
      <c r="J99" s="49"/>
      <c r="K99" s="32"/>
      <c r="L99" s="39"/>
      <c r="M99" s="38" t="str">
        <f t="shared" si="5"/>
        <v>-</v>
      </c>
      <c r="N99" s="35"/>
      <c r="O99" s="36"/>
      <c r="P99" s="35"/>
    </row>
    <row r="100" spans="1:16" ht="19.899999999999999" customHeight="1" x14ac:dyDescent="0.15">
      <c r="A100" s="144"/>
      <c r="B100" s="141"/>
      <c r="C100" s="52">
        <v>9</v>
      </c>
      <c r="D100" s="33"/>
      <c r="E100" s="37"/>
      <c r="F100" s="38"/>
      <c r="G100" s="32"/>
      <c r="H100" s="49"/>
      <c r="I100" s="49"/>
      <c r="J100" s="49"/>
      <c r="K100" s="32"/>
      <c r="L100" s="39"/>
      <c r="M100" s="38" t="str">
        <f t="shared" si="5"/>
        <v>-</v>
      </c>
      <c r="N100" s="35"/>
      <c r="O100" s="36"/>
      <c r="P100" s="35"/>
    </row>
    <row r="101" spans="1:16" ht="19.899999999999999" customHeight="1" x14ac:dyDescent="0.15">
      <c r="A101" s="144"/>
      <c r="B101" s="141"/>
      <c r="C101" s="52">
        <v>10</v>
      </c>
      <c r="D101" s="33"/>
      <c r="E101" s="37"/>
      <c r="F101" s="38"/>
      <c r="G101" s="32"/>
      <c r="H101" s="49"/>
      <c r="I101" s="49"/>
      <c r="J101" s="49"/>
      <c r="K101" s="32"/>
      <c r="L101" s="39"/>
      <c r="M101" s="38" t="str">
        <f t="shared" si="5"/>
        <v>-</v>
      </c>
      <c r="N101" s="35"/>
      <c r="O101" s="36"/>
      <c r="P101" s="35"/>
    </row>
    <row r="102" spans="1:16" ht="19.899999999999999" customHeight="1" x14ac:dyDescent="0.15">
      <c r="A102" s="144"/>
      <c r="B102" s="141"/>
      <c r="C102" s="52">
        <v>11</v>
      </c>
      <c r="D102" s="33"/>
      <c r="E102" s="37"/>
      <c r="F102" s="38"/>
      <c r="G102" s="32"/>
      <c r="H102" s="49"/>
      <c r="I102" s="49"/>
      <c r="J102" s="49"/>
      <c r="K102" s="32"/>
      <c r="L102" s="39"/>
      <c r="M102" s="38" t="str">
        <f t="shared" si="5"/>
        <v>-</v>
      </c>
      <c r="N102" s="35"/>
      <c r="O102" s="36"/>
      <c r="P102" s="35"/>
    </row>
    <row r="103" spans="1:16" ht="19.899999999999999" customHeight="1" thickBot="1" x14ac:dyDescent="0.2">
      <c r="A103" s="145"/>
      <c r="B103" s="142"/>
      <c r="C103" s="53">
        <v>12</v>
      </c>
      <c r="D103" s="34"/>
      <c r="E103" s="37"/>
      <c r="F103" s="38"/>
      <c r="G103" s="32"/>
      <c r="H103" s="49"/>
      <c r="I103" s="49"/>
      <c r="J103" s="49"/>
      <c r="K103" s="32"/>
      <c r="L103" s="39"/>
      <c r="M103" s="48" t="str">
        <f t="shared" si="5"/>
        <v>-</v>
      </c>
      <c r="N103" s="35"/>
      <c r="O103" s="36"/>
      <c r="P103" s="35"/>
    </row>
    <row r="104" spans="1:16" ht="25.15" customHeight="1" thickBot="1" x14ac:dyDescent="0.2">
      <c r="A104" s="134" t="s">
        <v>71</v>
      </c>
      <c r="B104" s="138"/>
      <c r="C104" s="136"/>
      <c r="D104" s="112" t="s">
        <v>85</v>
      </c>
      <c r="E104" s="113"/>
      <c r="F104" s="113"/>
      <c r="G104" s="113"/>
      <c r="H104" s="114"/>
      <c r="I104" s="113"/>
      <c r="J104" s="113"/>
      <c r="K104" s="113"/>
      <c r="L104" s="113"/>
      <c r="M104" s="56">
        <f>SUM(M92:M103)</f>
        <v>0</v>
      </c>
    </row>
    <row r="105" spans="1:16" x14ac:dyDescent="0.15"/>
    <row r="106" spans="1:16" x14ac:dyDescent="0.15"/>
  </sheetData>
  <mergeCells count="30">
    <mergeCell ref="D56:L56"/>
    <mergeCell ref="D72:L72"/>
    <mergeCell ref="D104:L104"/>
    <mergeCell ref="D88:L88"/>
    <mergeCell ref="A104:C104"/>
    <mergeCell ref="A60:B71"/>
    <mergeCell ref="A91:B91"/>
    <mergeCell ref="B76:B87"/>
    <mergeCell ref="A88:C88"/>
    <mergeCell ref="A56:C56"/>
    <mergeCell ref="A72:C72"/>
    <mergeCell ref="A59:B59"/>
    <mergeCell ref="A92:A103"/>
    <mergeCell ref="B92:B103"/>
    <mergeCell ref="A75:B75"/>
    <mergeCell ref="A76:A87"/>
    <mergeCell ref="A44:B55"/>
    <mergeCell ref="F1:J1"/>
    <mergeCell ref="F2:J2"/>
    <mergeCell ref="A24:B24"/>
    <mergeCell ref="A43:B43"/>
    <mergeCell ref="B25:B39"/>
    <mergeCell ref="D40:L40"/>
    <mergeCell ref="A4:B4"/>
    <mergeCell ref="A5:A20"/>
    <mergeCell ref="B5:B20"/>
    <mergeCell ref="A21:C21"/>
    <mergeCell ref="D21:L21"/>
    <mergeCell ref="A25:A39"/>
    <mergeCell ref="A40:C40"/>
  </mergeCells>
  <phoneticPr fontId="2"/>
  <dataValidations count="11">
    <dataValidation type="list" allowBlank="1" showInputMessage="1" showErrorMessage="1" sqref="I44:I55 I60:I71 I92:I103 I5:I20 I25:I39 I76:I87">
      <formula1>"月,火,水,木,金,土,集中"</formula1>
    </dataValidation>
    <dataValidation type="list" allowBlank="1" showInputMessage="1" showErrorMessage="1" sqref="J44:J55 J60:J71 J92:J103 J5:J20 J25:J39 J76:J87">
      <formula1>"1,2,3,4,5,6"</formula1>
    </dataValidation>
    <dataValidation type="textLength" allowBlank="1" showInputMessage="1" showErrorMessage="1" error="授業コードは英数字9桁です。_x000a_シラバスなどで確認してください。" sqref="D25:D39 D44:D55 D76:D87 D60:D71 D5:D20 D92:D103">
      <formula1>9</formula1>
      <formula2>9</formula2>
    </dataValidation>
    <dataValidation type="list" errorStyle="warning" allowBlank="1" showInputMessage="1" showErrorMessage="1" error="セルの右側の▼をクリックし、適切な項目を選択してください。" sqref="H44:H55 H60:H71 H92:H103 H76:H87 H25:H39 H5:H20">
      <formula1>"前期,後期,通年,T1,T2,T1-T2,T4,T5,T4-T5"</formula1>
    </dataValidation>
    <dataValidation type="list" allowBlank="1" showInputMessage="1" showErrorMessage="1" sqref="O60:O71 O92:O103 O25:O39 O5:O20 O76:O87">
      <formula1>"1か月未満,3か月未満,6か月未満,1年未満,1年以上"</formula1>
    </dataValidation>
    <dataValidation type="whole" allowBlank="1" showInputMessage="1" showErrorMessage="1" sqref="F5">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5:A20 A25"/>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44:B55"/>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60:B71"/>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92:B92 A76:B76"/>
    <dataValidation type="list" allowBlank="1" showInputMessage="1" showErrorMessage="1" sqref="L44:L55 L60:L71 L92:L103 L5:L20 L25:L39 L76:L87">
      <formula1>"未,済"</formula1>
    </dataValidation>
  </dataValidations>
  <printOptions horizontalCentered="1" verticalCentered="1"/>
  <pageMargins left="0.23622047244094491" right="0.23622047244094491" top="0.74803149606299213" bottom="0.74803149606299213" header="0.31496062992125984" footer="0.31496062992125984"/>
  <pageSetup paperSize="8" scale="58"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39"/>
  <sheetViews>
    <sheetView workbookViewId="0">
      <selection activeCell="B12" sqref="B12"/>
    </sheetView>
  </sheetViews>
  <sheetFormatPr defaultColWidth="0" defaultRowHeight="13.5" zeroHeight="1" x14ac:dyDescent="0.15"/>
  <cols>
    <col min="1" max="1" width="8.875" style="13" customWidth="1"/>
    <col min="2" max="8" width="22.75" style="13" customWidth="1"/>
    <col min="9" max="9" width="8.875" style="13" customWidth="1"/>
    <col min="10" max="16384" width="8.875" style="13" hidden="1"/>
  </cols>
  <sheetData>
    <row r="1" spans="1:9" customFormat="1" x14ac:dyDescent="0.15">
      <c r="A1" s="13"/>
      <c r="B1" s="13"/>
      <c r="C1" s="13"/>
      <c r="D1" s="13"/>
      <c r="E1" s="13"/>
      <c r="F1" s="13"/>
      <c r="G1" s="13"/>
      <c r="H1" s="13"/>
      <c r="I1" s="102" t="s">
        <v>70</v>
      </c>
    </row>
    <row r="2" spans="1:9" customFormat="1" ht="32.25" customHeight="1" x14ac:dyDescent="0.15">
      <c r="A2" s="13"/>
      <c r="B2" s="13"/>
      <c r="C2" s="13"/>
      <c r="D2" s="13"/>
      <c r="E2" s="13"/>
      <c r="F2" s="13"/>
      <c r="G2" s="13"/>
      <c r="H2" s="101"/>
      <c r="I2" s="13"/>
    </row>
    <row r="3" spans="1:9" s="84" customFormat="1" x14ac:dyDescent="0.15">
      <c r="A3" s="83"/>
      <c r="B3" s="15" t="s">
        <v>73</v>
      </c>
      <c r="C3" s="15"/>
      <c r="D3" s="15"/>
      <c r="E3" s="15"/>
      <c r="F3" s="15"/>
      <c r="H3" s="83"/>
      <c r="I3" s="83"/>
    </row>
    <row r="4" spans="1:9" customFormat="1" ht="14.25" thickBot="1" x14ac:dyDescent="0.2">
      <c r="A4" s="13"/>
      <c r="B4" s="15"/>
      <c r="C4" s="15"/>
      <c r="D4" s="15"/>
      <c r="E4" s="15"/>
      <c r="F4" s="15"/>
      <c r="G4" s="15"/>
      <c r="H4" s="13"/>
      <c r="I4" s="13"/>
    </row>
    <row r="5" spans="1:9" s="1" customFormat="1" ht="30" customHeight="1" thickBot="1" x14ac:dyDescent="0.2">
      <c r="A5" s="16"/>
      <c r="B5" s="51" t="s">
        <v>35</v>
      </c>
      <c r="C5" s="10" t="s">
        <v>36</v>
      </c>
      <c r="D5" s="10" t="s">
        <v>7</v>
      </c>
      <c r="E5" s="11" t="s">
        <v>8</v>
      </c>
      <c r="F5" s="10" t="s">
        <v>37</v>
      </c>
      <c r="G5" s="10" t="s">
        <v>38</v>
      </c>
      <c r="H5" s="12" t="s">
        <v>14</v>
      </c>
      <c r="I5" s="16"/>
    </row>
    <row r="6" spans="1:9" s="87" customFormat="1" ht="34.9" customHeight="1" x14ac:dyDescent="0.3">
      <c r="A6" s="85"/>
      <c r="B6" s="86">
        <f>国際日本学学習記録!M21</f>
        <v>0</v>
      </c>
      <c r="C6" s="86">
        <f>国際日本学学習記録!M40</f>
        <v>0</v>
      </c>
      <c r="D6" s="86">
        <f>国際日本学学習記録!M56</f>
        <v>0</v>
      </c>
      <c r="E6" s="86">
        <f>国際日本学学習記録!M72</f>
        <v>0</v>
      </c>
      <c r="F6" s="86">
        <f>国際日本学学習記録!M88</f>
        <v>0</v>
      </c>
      <c r="G6" s="86">
        <f>国際日本学学習記録!M104</f>
        <v>0</v>
      </c>
      <c r="H6" s="86">
        <f>SUM(B6:G6)</f>
        <v>0</v>
      </c>
      <c r="I6" s="85"/>
    </row>
    <row r="7" spans="1:9" s="7" customFormat="1" ht="15" customHeight="1" x14ac:dyDescent="0.15">
      <c r="A7" s="17"/>
      <c r="B7" s="8" t="s">
        <v>20</v>
      </c>
      <c r="C7" s="8" t="s">
        <v>20</v>
      </c>
      <c r="D7" s="8" t="s">
        <v>20</v>
      </c>
      <c r="E7" s="8" t="s">
        <v>20</v>
      </c>
      <c r="F7" s="8" t="s">
        <v>20</v>
      </c>
      <c r="G7" s="8" t="s">
        <v>20</v>
      </c>
      <c r="H7" s="8" t="s">
        <v>20</v>
      </c>
      <c r="I7" s="17"/>
    </row>
    <row r="8" spans="1:9" customFormat="1" ht="14.25" thickBot="1" x14ac:dyDescent="0.2">
      <c r="A8" s="13"/>
      <c r="B8" s="71" t="s">
        <v>55</v>
      </c>
      <c r="C8" s="71" t="s">
        <v>55</v>
      </c>
      <c r="D8" s="71" t="s">
        <v>54</v>
      </c>
      <c r="E8" s="71" t="s">
        <v>56</v>
      </c>
      <c r="F8" s="71" t="s">
        <v>59</v>
      </c>
      <c r="G8" s="71" t="s">
        <v>59</v>
      </c>
      <c r="H8" s="9"/>
      <c r="I8" s="13"/>
    </row>
    <row r="9" spans="1:9" customFormat="1" ht="13.15" x14ac:dyDescent="0.2">
      <c r="A9" s="13"/>
      <c r="B9" s="13"/>
      <c r="C9" s="13"/>
      <c r="D9" s="13"/>
      <c r="E9" s="13"/>
      <c r="F9" s="13"/>
      <c r="G9" s="13"/>
      <c r="H9" s="13"/>
      <c r="I9" s="13"/>
    </row>
    <row r="10" spans="1:9" customFormat="1" ht="13.15" x14ac:dyDescent="0.2">
      <c r="A10" s="13"/>
      <c r="B10" s="13"/>
      <c r="C10" s="13"/>
      <c r="D10" s="13"/>
      <c r="E10" s="13"/>
      <c r="F10" s="13"/>
      <c r="G10" s="13"/>
      <c r="H10" s="13"/>
      <c r="I10" s="13"/>
    </row>
    <row r="11" spans="1:9" s="84" customFormat="1" ht="25.15" customHeight="1" x14ac:dyDescent="0.15">
      <c r="A11" s="83"/>
      <c r="B11" s="15" t="s">
        <v>87</v>
      </c>
      <c r="C11" s="15"/>
      <c r="D11" s="15"/>
      <c r="E11" s="15"/>
      <c r="F11" s="15"/>
      <c r="G11" s="15"/>
      <c r="H11" s="15"/>
      <c r="I11" s="83"/>
    </row>
    <row r="12" spans="1:9" s="84" customFormat="1" ht="25.15" customHeight="1" x14ac:dyDescent="0.15">
      <c r="A12" s="83"/>
      <c r="B12" s="15" t="s">
        <v>89</v>
      </c>
      <c r="C12" s="15"/>
      <c r="D12" s="15"/>
      <c r="E12" s="15"/>
      <c r="F12" s="15"/>
      <c r="G12" s="15"/>
      <c r="H12" s="15"/>
      <c r="I12" s="83"/>
    </row>
    <row r="13" spans="1:9" customFormat="1" ht="13.9" thickBot="1" x14ac:dyDescent="0.25">
      <c r="A13" s="13"/>
      <c r="B13" s="14"/>
      <c r="C13" s="14"/>
      <c r="D13" s="15"/>
      <c r="E13" s="15"/>
      <c r="F13" s="15"/>
      <c r="G13" s="15"/>
      <c r="H13" s="15"/>
      <c r="I13" s="13"/>
    </row>
    <row r="14" spans="1:9" customFormat="1" ht="30" customHeight="1" thickTop="1" thickBot="1" x14ac:dyDescent="0.2">
      <c r="A14" s="13"/>
      <c r="B14" s="77" t="s">
        <v>60</v>
      </c>
      <c r="C14" s="88">
        <f>IF(B6&gt;16,16,B6)</f>
        <v>0</v>
      </c>
      <c r="D14" s="74" t="str">
        <f>IF(B6&gt;16,"★ゲートウェイ科目（講義型）：取得単位数が16単位を超えています。超えた単位は履修証明を取得するための単位数としてカウントされませんのでご注意ください。","")</f>
        <v/>
      </c>
      <c r="E14" s="74"/>
      <c r="F14" s="74"/>
      <c r="G14" s="74"/>
      <c r="I14" s="13"/>
    </row>
    <row r="15" spans="1:9" s="73" customFormat="1" ht="30" customHeight="1" thickTop="1" thickBot="1" x14ac:dyDescent="0.2">
      <c r="A15" s="72"/>
      <c r="B15" s="78" t="s">
        <v>61</v>
      </c>
      <c r="C15" s="88">
        <f>IF(C6&gt;16,16,C6)</f>
        <v>0</v>
      </c>
      <c r="D15" s="74" t="str">
        <f>IF(C6&gt;16,"★ゲートウェイ科目（プロジェクト型・セミナー型）：取得単位数が16単位を超えています。超えた単位は履修証明を取得するための単位数としてカウントされませんのでご注意ください。","")</f>
        <v/>
      </c>
      <c r="E15" s="74"/>
      <c r="F15" s="74"/>
      <c r="G15" s="74"/>
      <c r="H15" s="72"/>
      <c r="I15" s="72"/>
    </row>
    <row r="16" spans="1:9" customFormat="1" ht="30" customHeight="1" thickTop="1" thickBot="1" x14ac:dyDescent="0.2">
      <c r="A16" s="13"/>
      <c r="B16" s="79" t="s">
        <v>66</v>
      </c>
      <c r="C16" s="88">
        <f>IF(D6&gt;24,24,D6)</f>
        <v>0</v>
      </c>
      <c r="D16" s="74" t="str">
        <f>IF(D6&gt;24,"★イングリッシュコミュニケーション：取得単位数が24単位を超えています。超えた単位は履修証明を取得するための単位数としてカウントされませんのでご注意ください。","")</f>
        <v/>
      </c>
      <c r="E16" s="74"/>
      <c r="F16" s="74"/>
      <c r="G16" s="74"/>
      <c r="H16" s="13"/>
      <c r="I16" s="13"/>
    </row>
    <row r="17" spans="1:9" customFormat="1" ht="30" customHeight="1" thickTop="1" thickBot="1" x14ac:dyDescent="0.2">
      <c r="A17" s="13"/>
      <c r="B17" s="80" t="s">
        <v>65</v>
      </c>
      <c r="C17" s="89">
        <f>IF(D6&lt;8,8-D6,0)</f>
        <v>8</v>
      </c>
      <c r="D17" s="146" t="str">
        <f>IF(D6&lt;8,"★イングリッシュコミュニケーションは最低8単位の履修が必要です。","必須単位数は履修済みです。")</f>
        <v>★イングリッシュコミュニケーションは最低8単位の履修が必要です。</v>
      </c>
      <c r="E17" s="146"/>
      <c r="F17" s="146"/>
      <c r="G17" s="146"/>
      <c r="H17" s="146"/>
      <c r="I17" s="13"/>
    </row>
    <row r="18" spans="1:9" customFormat="1" ht="30" customHeight="1" thickTop="1" thickBot="1" x14ac:dyDescent="0.2">
      <c r="A18" s="13"/>
      <c r="B18" s="81" t="s">
        <v>62</v>
      </c>
      <c r="C18" s="88">
        <f>IF(E6&gt;12,12,E6)</f>
        <v>0</v>
      </c>
      <c r="D18" s="74" t="str">
        <f>IF(E6&gt;12,"★留学：取得単位数が12単位を超えています。超えた単位は履修証明を取得するための単位数としてカウントされませんのでご注意ください。","")</f>
        <v/>
      </c>
      <c r="E18" s="74"/>
      <c r="F18" s="74"/>
      <c r="G18" s="74"/>
      <c r="H18" s="13"/>
      <c r="I18" s="13"/>
    </row>
    <row r="19" spans="1:9" customFormat="1" ht="30" customHeight="1" thickTop="1" thickBot="1" x14ac:dyDescent="0.2">
      <c r="A19" s="13"/>
      <c r="B19" s="80" t="s">
        <v>65</v>
      </c>
      <c r="C19" s="89">
        <f>IF(E6&lt;2,2-E6,0)</f>
        <v>2</v>
      </c>
      <c r="D19" s="146" t="str">
        <f>IF(E6&lt;2,"★留学は最低2単位の履修が必要です。","必須単位数は履修済みです。")</f>
        <v>★留学は最低2単位の履修が必要です。</v>
      </c>
      <c r="E19" s="146"/>
      <c r="F19" s="146"/>
      <c r="G19" s="146"/>
      <c r="H19" s="146"/>
      <c r="I19" s="13"/>
    </row>
    <row r="20" spans="1:9" customFormat="1" ht="30" customHeight="1" thickTop="1" thickBot="1" x14ac:dyDescent="0.2">
      <c r="A20" s="13"/>
      <c r="B20" s="76" t="s">
        <v>63</v>
      </c>
      <c r="C20" s="88">
        <f>IF(F6&gt;4,4,F6)</f>
        <v>0</v>
      </c>
      <c r="D20" s="74" t="str">
        <f>IF(F6&gt;4,"★国際体験（インターンシップ）：取得単位数が4単位を超えています。超えた単位は履修証明を取得するための単位数としてカウントされませんのでご注意ください。","")</f>
        <v/>
      </c>
      <c r="E20" s="74"/>
      <c r="F20" s="74"/>
      <c r="G20" s="74"/>
      <c r="H20" s="13"/>
      <c r="I20" s="13"/>
    </row>
    <row r="21" spans="1:9" customFormat="1" ht="30" customHeight="1" thickTop="1" thickBot="1" x14ac:dyDescent="0.2">
      <c r="A21" s="13"/>
      <c r="B21" s="76" t="s">
        <v>64</v>
      </c>
      <c r="C21" s="88">
        <f>IF(G6&gt;4,4,G6)</f>
        <v>0</v>
      </c>
      <c r="D21" s="74" t="str">
        <f>IF(G6&gt;4,"★国際体験（ボランティア）：取得単位数が4単位を超えています。超えた単位は履修証明を取得するための単位数としてカウントされませんのでご注意ください。","")</f>
        <v/>
      </c>
      <c r="E21" s="74"/>
      <c r="F21" s="74"/>
      <c r="G21" s="74"/>
      <c r="H21" s="13"/>
      <c r="I21" s="13"/>
    </row>
    <row r="22" spans="1:9" customFormat="1" ht="19.899999999999999" customHeight="1" thickTop="1" thickBot="1" x14ac:dyDescent="0.2">
      <c r="A22" s="13"/>
      <c r="B22" s="13"/>
      <c r="C22" s="13"/>
      <c r="D22" s="13"/>
      <c r="E22" s="13"/>
      <c r="F22" s="13"/>
      <c r="G22" s="13"/>
      <c r="H22" s="13"/>
      <c r="I22" s="13"/>
    </row>
    <row r="23" spans="1:9" customFormat="1" ht="19.899999999999999" customHeight="1" thickBot="1" x14ac:dyDescent="0.2">
      <c r="A23" s="13"/>
      <c r="B23" s="13"/>
      <c r="C23" s="82" t="s">
        <v>67</v>
      </c>
      <c r="D23" s="107" t="s">
        <v>88</v>
      </c>
      <c r="E23" s="13"/>
      <c r="F23" s="13"/>
      <c r="G23" s="13"/>
      <c r="H23" s="13"/>
      <c r="I23" s="13"/>
    </row>
    <row r="24" spans="1:9" customFormat="1" ht="19.899999999999999" customHeight="1" x14ac:dyDescent="0.15">
      <c r="A24" s="13"/>
      <c r="B24" s="13"/>
      <c r="C24" s="75">
        <f>C14+C15+C16+C18+C20+C21</f>
        <v>0</v>
      </c>
      <c r="D24" s="54" t="s">
        <v>57</v>
      </c>
      <c r="E24" s="13"/>
      <c r="F24" s="13"/>
      <c r="G24" s="13"/>
      <c r="H24" s="13"/>
      <c r="I24" s="13"/>
    </row>
    <row r="25" spans="1:9" customFormat="1" ht="19.899999999999999" customHeight="1" x14ac:dyDescent="0.2">
      <c r="A25" s="13"/>
      <c r="B25" s="13"/>
      <c r="C25" s="13"/>
      <c r="D25" s="90">
        <f>48-C24</f>
        <v>48</v>
      </c>
      <c r="E25" s="13"/>
      <c r="F25" s="13"/>
      <c r="G25" s="13"/>
      <c r="H25" s="13"/>
      <c r="I25" s="13"/>
    </row>
    <row r="26" spans="1:9" x14ac:dyDescent="0.15">
      <c r="D26" s="8" t="s">
        <v>58</v>
      </c>
    </row>
    <row r="27" spans="1:9" ht="14.25" thickBot="1" x14ac:dyDescent="0.2">
      <c r="D27" s="55"/>
    </row>
    <row r="28" spans="1:9" x14ac:dyDescent="0.15"/>
    <row r="29" spans="1:9" x14ac:dyDescent="0.15"/>
    <row r="30" spans="1:9" x14ac:dyDescent="0.15"/>
    <row r="31" spans="1:9" x14ac:dyDescent="0.15"/>
    <row r="32" spans="1:9" x14ac:dyDescent="0.15"/>
    <row r="33" x14ac:dyDescent="0.15"/>
    <row r="34" x14ac:dyDescent="0.15"/>
    <row r="35" x14ac:dyDescent="0.15"/>
    <row r="36" x14ac:dyDescent="0.15"/>
    <row r="37" x14ac:dyDescent="0.15"/>
    <row r="38" x14ac:dyDescent="0.15"/>
    <row r="39" x14ac:dyDescent="0.15"/>
  </sheetData>
  <mergeCells count="2">
    <mergeCell ref="D17:H17"/>
    <mergeCell ref="D19:H19"/>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利用方法</vt:lpstr>
      <vt:lpstr>国際日本学学習記録</vt:lpstr>
      <vt:lpstr>国際日本学修了まで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cdb1338</cp:lastModifiedBy>
  <cp:lastPrinted>2018-06-11T04:34:10Z</cp:lastPrinted>
  <dcterms:created xsi:type="dcterms:W3CDTF">2013-12-17T04:10:57Z</dcterms:created>
  <dcterms:modified xsi:type="dcterms:W3CDTF">2018-06-11T06:38:07Z</dcterms:modified>
</cp:coreProperties>
</file>